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7280" windowHeight="9780" tabRatio="978" activeTab="1"/>
  </bookViews>
  <sheets>
    <sheet name="FINANSŲ BŪKLĖS ATASKAITA 2013" sheetId="1" r:id="rId1"/>
    <sheet name="VEIKLOS REZULTATŲ ATASK. 2013" sheetId="2" r:id="rId2"/>
  </sheets>
  <definedNames>
    <definedName name="_xlnm.Print_Area" localSheetId="0">'FINANSŲ BŪKLĖS ATASKAITA 2013'!$A$1:$G$101</definedName>
    <definedName name="_xlnm.Print_Titles" localSheetId="0">'FINANSŲ BŪKLĖS ATASKAITA 2013'!$18:$18</definedName>
  </definedNames>
  <calcPr fullCalcOnLoad="1"/>
</workbook>
</file>

<file path=xl/sharedStrings.xml><?xml version="1.0" encoding="utf-8"?>
<sst xmlns="http://schemas.openxmlformats.org/spreadsheetml/2006/main" count="326" uniqueCount="233">
  <si>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</si>
  <si>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</si>
  <si>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</si>
  <si>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</si>
  <si>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</si>
  <si>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</si>
  <si>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</si>
  <si>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</si>
  <si>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</si>
  <si>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</si>
  <si>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</si>
  <si>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</si>
  <si>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</si>
  <si>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</si>
  <si>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</si>
  <si>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</si>
  <si>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</si>
  <si>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</si>
  <si>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</si>
  <si>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</si>
  <si>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</si>
  <si>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</si>
  <si>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</si>
  <si>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</si>
  <si>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</si>
  <si>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</si>
  <si>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</si>
  <si>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</si>
  <si>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</si>
  <si>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</si>
  <si>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</si>
  <si>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</si>
  <si>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</si>
  <si>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</si>
  <si>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</si>
  <si>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</si>
  <si>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</si>
  <si>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</si>
  <si>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</si>
  <si>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</si>
  <si>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III.4</t>
  </si>
  <si>
    <t>III.5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</si>
  <si>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</si>
  <si>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</si>
  <si>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</si>
  <si>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</si>
  <si>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</si>
  <si>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</si>
  <si>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</si>
  <si>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</si>
  <si>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</si>
  <si>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</si>
  <si>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</si>
  <si>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</si>
  <si>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</si>
  <si>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</si>
  <si>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</si>
  <si>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</si>
  <si>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</si>
  <si>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</si>
  <si>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</si>
  <si>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</si>
  <si>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</si>
  <si>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</si>
  <si>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</si>
  <si>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</si>
  <si>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</si>
  <si>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</si>
  <si>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</si>
  <si>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</si>
  <si>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</si>
  <si>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</si>
  <si>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</si>
  <si>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</si>
  <si>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</si>
  <si>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</si>
  <si>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</si>
  <si>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</si>
  <si>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</si>
  <si>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</si>
  <si>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</si>
  <si>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</si>
  <si>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</si>
  <si>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</si>
  <si>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</si>
  <si>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</si>
  <si>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</si>
  <si>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</si>
  <si>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</si>
  <si>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</si>
  <si>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</si>
  <si>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</si>
  <si>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</si>
  <si>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</si>
  <si>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</si>
  <si>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</si>
  <si>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</si>
  <si>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</si>
  <si>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</si>
  <si>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</si>
  <si>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</si>
  <si>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</si>
  <si>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</si>
  <si>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</si>
  <si>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</si>
  <si>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</si>
  <si>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</si>
  <si>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</si>
  <si>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</si>
  <si>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</si>
  <si>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</si>
  <si>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</si>
  <si>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</si>
  <si>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</si>
  <si>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</si>
  <si>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</si>
  <si>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</si>
  <si>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</si>
  <si>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</si>
  <si>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</si>
  <si>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</si>
  <si>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</si>
  <si>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</si>
  <si>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</si>
  <si>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</si>
  <si>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</si>
  <si>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</si>
  <si>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</si>
  <si>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</si>
  <si>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</si>
  <si>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</si>
  <si>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</si>
  <si>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</si>
  <si>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</si>
  <si>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</si>
  <si>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</si>
  <si>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</si>
  <si>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</si>
  <si>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</si>
  <si>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</si>
  <si>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</si>
  <si>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</si>
  <si>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</si>
  <si>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</si>
  <si>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</si>
  <si>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</si>
  <si>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</si>
  <si>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</si>
  <si>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</si>
  <si>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</si>
  <si>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</si>
  <si>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</si>
  <si>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</si>
  <si>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</si>
  <si>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</si>
  <si>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</si>
  <si>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</si>
  <si>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</si>
  <si>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</si>
  <si>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</si>
  <si>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</si>
  <si>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</si>
  <si>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</si>
  <si>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</si>
  <si>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</si>
  <si>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</si>
  <si>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</si>
  <si>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</si>
  <si>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</si>
  <si>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</si>
  <si>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</si>
  <si>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</si>
  <si>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</si>
  <si>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</si>
  <si>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</si>
  <si>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</si>
  <si>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</si>
  <si>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</si>
  <si>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</si>
  <si>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</si>
  <si>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</si>
  <si>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</si>
  <si>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</si>
  <si>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</si>
  <si>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</si>
  <si>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</si>
  <si>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</si>
  <si>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</si>
  <si>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</si>
  <si>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</si>
  <si>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</si>
  <si>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</si>
  <si>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</si>
  <si>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</si>
  <si>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</si>
  <si>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</si>
  <si>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</si>
  <si>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</si>
  <si>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</si>
  <si>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</si>
  <si>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</si>
  <si>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</si>
  <si>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</si>
  <si>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`</t>
  </si>
  <si>
    <t xml:space="preserve">                  </t>
  </si>
  <si>
    <t xml:space="preserve">       Prestižas</t>
  </si>
  <si>
    <t>Gautinos trumpalaikės finansinės sumos</t>
  </si>
  <si>
    <t>III.2</t>
  </si>
  <si>
    <t xml:space="preserve"> III.3</t>
  </si>
  <si>
    <t>III.6</t>
  </si>
  <si>
    <t>II.6.1</t>
  </si>
  <si>
    <r>
      <t>II.6.2</t>
    </r>
  </si>
  <si>
    <t>II.11</t>
  </si>
  <si>
    <t>II. 12</t>
  </si>
  <si>
    <t>Mokėtinos sumos į Europos Sąjungos biudžetą</t>
  </si>
  <si>
    <t xml:space="preserve"> </t>
  </si>
  <si>
    <t>(viešojo sektoriaus subjekto vadovas arba jo įgaliotas administracijos vadovas)</t>
  </si>
  <si>
    <t>(vardas, pavardė)</t>
  </si>
  <si>
    <t>Vyr.buhalterė</t>
  </si>
  <si>
    <t>(vyriausiasis buhalteris (buhalteris))</t>
  </si>
  <si>
    <t xml:space="preserve">(Redakcijos 3, 4, 6, taikoma finansinių ataskaitų rinkiniams, sudaromiems už 2012 metus ir vėlesnius ataskaitinius laikotarpius) </t>
  </si>
  <si>
    <t>KRETINGOS RAJONO DARBĖNŲ GIMNAZIJA</t>
  </si>
  <si>
    <t>Regina Gineitienė</t>
  </si>
  <si>
    <t>190283428, Laukžemės g.9. Darbėnai</t>
  </si>
  <si>
    <t>190283428, Laukžemės g. 9, Darbėnai</t>
  </si>
  <si>
    <t xml:space="preserve">Sodra 30,98  </t>
  </si>
  <si>
    <t>PAGAL 2013 M. RUGSĖJO  30 D. DUOMENIS</t>
  </si>
  <si>
    <t>PAGAL 2013 M. rugsėjo  30 D. DUOMENIS</t>
  </si>
  <si>
    <t>2013-10-25  Nr. (4.2)F1-73</t>
  </si>
  <si>
    <t>Dsonata Litvinienė</t>
  </si>
  <si>
    <t>Direktorė</t>
  </si>
  <si>
    <t>Sonata Litvinienė</t>
  </si>
  <si>
    <t>2013 10 25  Nr.(4.2)F1-74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</si>
</sst>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65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u val="single"/>
      <sz val="11"/>
      <name val="TimesNewRoman,Bold"/>
      <family val="0"/>
    </font>
    <font>
      <b/>
      <sz val="11"/>
      <name val="Times New Roman"/>
      <family val="1"/>
    </font>
    <font>
      <b/>
      <sz val="11"/>
      <name val="Arial"/>
      <family val="2"/>
    </font>
    <font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NewRoman,Bold"/>
      <family val="0"/>
    </font>
    <font>
      <b/>
      <sz val="11"/>
      <name val="TimesNewRoman,Bold"/>
      <family val="0"/>
    </font>
    <font>
      <b/>
      <u val="single"/>
      <sz val="11"/>
      <name val="TimesNewRoman,Bold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vertical="center" wrapText="1"/>
    </xf>
    <xf numFmtId="1" fontId="4" fillId="33" borderId="0" xfId="0" applyNumberFormat="1" applyFont="1" applyFill="1" applyAlignment="1">
      <alignment vertical="center" wrapText="1"/>
    </xf>
    <xf numFmtId="0" fontId="4" fillId="0" borderId="22" xfId="0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 vertical="center" wrapText="1"/>
    </xf>
    <xf numFmtId="2" fontId="4" fillId="33" borderId="14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11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9" fillId="33" borderId="10" xfId="0" applyNumberFormat="1" applyFont="1" applyFill="1" applyBorder="1" applyAlignment="1">
      <alignment horizontal="right" vertical="center"/>
    </xf>
    <xf numFmtId="2" fontId="9" fillId="33" borderId="10" xfId="0" applyNumberFormat="1" applyFont="1" applyFill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2" fontId="16" fillId="0" borderId="10" xfId="0" applyNumberFormat="1" applyFont="1" applyBorder="1" applyAlignment="1">
      <alignment vertical="center"/>
    </xf>
    <xf numFmtId="2" fontId="15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 wrapText="1"/>
    </xf>
    <xf numFmtId="2" fontId="9" fillId="0" borderId="10" xfId="0" applyNumberFormat="1" applyFont="1" applyBorder="1" applyAlignment="1">
      <alignment vertical="center" wrapText="1"/>
    </xf>
    <xf numFmtId="2" fontId="4" fillId="33" borderId="0" xfId="0" applyNumberFormat="1" applyFont="1" applyFill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" fontId="2" fillId="33" borderId="0" xfId="0" applyNumberFormat="1" applyFont="1" applyFill="1" applyBorder="1" applyAlignment="1">
      <alignment vertical="center" wrapText="1"/>
    </xf>
    <xf numFmtId="2" fontId="0" fillId="34" borderId="10" xfId="0" applyNumberFormat="1" applyFont="1" applyFill="1" applyBorder="1" applyAlignment="1">
      <alignment vertical="center"/>
    </xf>
    <xf numFmtId="0" fontId="64" fillId="0" borderId="0" xfId="0" applyFont="1" applyAlignment="1">
      <alignment vertical="center"/>
    </xf>
    <xf numFmtId="2" fontId="4" fillId="34" borderId="1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18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33" borderId="0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19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33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0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showGridLines="0" zoomScaleSheetLayoutView="100" zoomScalePageLayoutView="0" workbookViewId="0" topLeftCell="A58">
      <selection activeCell="B97" sqref="B97:G97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46.57421875" style="12" customWidth="1"/>
    <col min="5" max="5" width="9.28125" style="45" customWidth="1"/>
    <col min="6" max="7" width="10.57421875" style="11" customWidth="1"/>
    <col min="8" max="8" width="9.140625" style="11" customWidth="1"/>
    <col min="9" max="9" width="11.421875" style="11" customWidth="1"/>
    <col min="10" max="16384" width="9.140625" style="11" customWidth="1"/>
  </cols>
  <sheetData>
    <row r="1" spans="5:7" ht="29.25" customHeight="1">
      <c r="E1" s="149" t="s">
        <v>90</v>
      </c>
      <c r="F1" s="150"/>
      <c r="G1" s="150"/>
    </row>
    <row r="2" spans="5:7" ht="12.75">
      <c r="E2" s="151" t="s">
        <v>110</v>
      </c>
      <c r="F2" s="152"/>
      <c r="G2" s="152"/>
    </row>
    <row r="3" spans="5:7" ht="51" customHeight="1">
      <c r="E3" s="158" t="s">
        <v>220</v>
      </c>
      <c r="F3" s="158"/>
      <c r="G3" s="158"/>
    </row>
    <row r="4" spans="1:7" ht="12.75">
      <c r="A4" s="132" t="s">
        <v>89</v>
      </c>
      <c r="B4" s="133"/>
      <c r="C4" s="133"/>
      <c r="D4" s="133"/>
      <c r="E4" s="133"/>
      <c r="F4" s="139"/>
      <c r="G4" s="139"/>
    </row>
    <row r="5" spans="1:7" ht="12.75">
      <c r="A5" s="157"/>
      <c r="B5" s="157"/>
      <c r="C5" s="157"/>
      <c r="D5" s="157"/>
      <c r="E5" s="157"/>
      <c r="F5" s="157"/>
      <c r="G5" s="157"/>
    </row>
    <row r="6" spans="1:7" ht="12.75">
      <c r="A6" s="153" t="s">
        <v>221</v>
      </c>
      <c r="B6" s="154"/>
      <c r="C6" s="154"/>
      <c r="D6" s="154"/>
      <c r="E6" s="154"/>
      <c r="F6" s="155"/>
      <c r="G6" s="155"/>
    </row>
    <row r="7" spans="1:7" ht="12.75">
      <c r="A7" s="138" t="s">
        <v>111</v>
      </c>
      <c r="B7" s="156"/>
      <c r="C7" s="156"/>
      <c r="D7" s="156"/>
      <c r="E7" s="156"/>
      <c r="F7" s="139"/>
      <c r="G7" s="139"/>
    </row>
    <row r="8" spans="1:7" ht="12.75" customHeight="1">
      <c r="A8" s="153" t="s">
        <v>223</v>
      </c>
      <c r="B8" s="166"/>
      <c r="C8" s="166"/>
      <c r="D8" s="166"/>
      <c r="E8" s="166"/>
      <c r="F8" s="167"/>
      <c r="G8" s="167"/>
    </row>
    <row r="9" spans="1:7" ht="12.75">
      <c r="A9" s="169" t="s">
        <v>112</v>
      </c>
      <c r="B9" s="170"/>
      <c r="C9" s="170"/>
      <c r="D9" s="170"/>
      <c r="E9" s="170"/>
      <c r="F9" s="171"/>
      <c r="G9" s="171"/>
    </row>
    <row r="10" spans="1:7" ht="12.75">
      <c r="A10" s="171"/>
      <c r="B10" s="171"/>
      <c r="C10" s="171"/>
      <c r="D10" s="171"/>
      <c r="E10" s="171"/>
      <c r="F10" s="171"/>
      <c r="G10" s="171"/>
    </row>
    <row r="11" spans="1:9" ht="12.75">
      <c r="A11" s="168"/>
      <c r="B11" s="139"/>
      <c r="C11" s="139"/>
      <c r="D11" s="139"/>
      <c r="E11" s="139"/>
      <c r="I11" s="11" t="s">
        <v>215</v>
      </c>
    </row>
    <row r="12" spans="1:7" ht="12.75">
      <c r="A12" s="132" t="s">
        <v>0</v>
      </c>
      <c r="B12" s="133"/>
      <c r="C12" s="133"/>
      <c r="D12" s="133"/>
      <c r="E12" s="133"/>
      <c r="F12" s="134"/>
      <c r="G12" s="134"/>
    </row>
    <row r="13" spans="1:7" ht="12.75">
      <c r="A13" s="132" t="s">
        <v>227</v>
      </c>
      <c r="B13" s="133"/>
      <c r="C13" s="133"/>
      <c r="D13" s="133"/>
      <c r="E13" s="133"/>
      <c r="F13" s="134"/>
      <c r="G13" s="134"/>
    </row>
    <row r="14" spans="1:7" ht="12.75">
      <c r="A14" s="8"/>
      <c r="B14" s="71"/>
      <c r="C14" s="71"/>
      <c r="D14" s="71"/>
      <c r="E14" s="71"/>
      <c r="F14" s="72"/>
      <c r="G14" s="72"/>
    </row>
    <row r="15" spans="1:7" ht="12.75">
      <c r="A15" s="135" t="s">
        <v>228</v>
      </c>
      <c r="B15" s="136"/>
      <c r="C15" s="136"/>
      <c r="D15" s="136"/>
      <c r="E15" s="136"/>
      <c r="F15" s="137"/>
      <c r="G15" s="137"/>
    </row>
    <row r="16" spans="1:7" ht="12.75">
      <c r="A16" s="138" t="s">
        <v>1</v>
      </c>
      <c r="B16" s="138"/>
      <c r="C16" s="138"/>
      <c r="D16" s="138"/>
      <c r="E16" s="138"/>
      <c r="F16" s="139"/>
      <c r="G16" s="139"/>
    </row>
    <row r="17" spans="1:7" ht="12.75">
      <c r="A17" s="8"/>
      <c r="B17" s="9"/>
      <c r="C17" s="9"/>
      <c r="D17" s="9"/>
      <c r="E17" s="172" t="s">
        <v>2</v>
      </c>
      <c r="F17" s="173"/>
      <c r="G17" s="173"/>
    </row>
    <row r="18" spans="1:7" ht="67.5" customHeight="1">
      <c r="A18" s="3" t="s">
        <v>3</v>
      </c>
      <c r="B18" s="163" t="s">
        <v>4</v>
      </c>
      <c r="C18" s="164"/>
      <c r="D18" s="165"/>
      <c r="E18" s="2" t="s">
        <v>5</v>
      </c>
      <c r="F18" s="1" t="s">
        <v>6</v>
      </c>
      <c r="G18" s="1" t="s">
        <v>7</v>
      </c>
    </row>
    <row r="19" spans="1:7" s="12" customFormat="1" ht="12.75" customHeight="1">
      <c r="A19" s="1" t="s">
        <v>8</v>
      </c>
      <c r="B19" s="13" t="s">
        <v>9</v>
      </c>
      <c r="C19" s="33"/>
      <c r="D19" s="14"/>
      <c r="E19" s="5"/>
      <c r="F19" s="106">
        <f>F20+F26+F37+F38</f>
        <v>434189.5299999999</v>
      </c>
      <c r="G19" s="106">
        <f>G20+G26+G37+G38</f>
        <v>458227.22</v>
      </c>
    </row>
    <row r="20" spans="1:7" s="12" customFormat="1" ht="12.75" customHeight="1">
      <c r="A20" s="32" t="s">
        <v>10</v>
      </c>
      <c r="B20" s="37" t="s">
        <v>92</v>
      </c>
      <c r="C20" s="16"/>
      <c r="D20" s="17"/>
      <c r="E20" s="5"/>
      <c r="F20" s="103">
        <f>+F21+F22+F23+F24+F25</f>
        <v>0</v>
      </c>
      <c r="G20" s="106">
        <f>+G21+G22+G23+G24+G25</f>
        <v>292.92</v>
      </c>
    </row>
    <row r="21" spans="1:7" s="12" customFormat="1" ht="12.75" customHeight="1">
      <c r="A21" s="25" t="s">
        <v>11</v>
      </c>
      <c r="B21" s="7"/>
      <c r="C21" s="46" t="s">
        <v>12</v>
      </c>
      <c r="D21" s="26"/>
      <c r="E21" s="27"/>
      <c r="F21" s="15"/>
      <c r="G21" s="15"/>
    </row>
    <row r="22" spans="1:7" s="12" customFormat="1" ht="12.75" customHeight="1">
      <c r="A22" s="25" t="s">
        <v>13</v>
      </c>
      <c r="B22" s="7"/>
      <c r="C22" s="46" t="s">
        <v>114</v>
      </c>
      <c r="D22" s="31"/>
      <c r="E22" s="47"/>
      <c r="F22" s="103">
        <v>0</v>
      </c>
      <c r="G22" s="15">
        <v>292.92</v>
      </c>
    </row>
    <row r="23" spans="1:7" s="12" customFormat="1" ht="12.75" customHeight="1">
      <c r="A23" s="25" t="s">
        <v>14</v>
      </c>
      <c r="B23" s="7"/>
      <c r="C23" s="46" t="s">
        <v>15</v>
      </c>
      <c r="D23" s="31"/>
      <c r="E23" s="47"/>
      <c r="F23" s="103"/>
      <c r="G23" s="15"/>
    </row>
    <row r="24" spans="1:10" s="12" customFormat="1" ht="12.75" customHeight="1">
      <c r="A24" s="25" t="s">
        <v>16</v>
      </c>
      <c r="B24" s="7"/>
      <c r="C24" s="46" t="s">
        <v>120</v>
      </c>
      <c r="D24" s="31"/>
      <c r="E24" s="48"/>
      <c r="F24" s="103"/>
      <c r="G24" s="15"/>
      <c r="I24" s="168"/>
      <c r="J24" s="168"/>
    </row>
    <row r="25" spans="1:7" s="12" customFormat="1" ht="12.75" customHeight="1">
      <c r="A25" s="25" t="s">
        <v>88</v>
      </c>
      <c r="B25" s="6" t="s">
        <v>205</v>
      </c>
      <c r="C25" s="6"/>
      <c r="D25" s="48"/>
      <c r="E25" s="48"/>
      <c r="F25" s="103"/>
      <c r="G25" s="15"/>
    </row>
    <row r="26" spans="1:7" s="12" customFormat="1" ht="12.75" customHeight="1">
      <c r="A26" s="32" t="s">
        <v>17</v>
      </c>
      <c r="B26" s="6" t="s">
        <v>18</v>
      </c>
      <c r="C26" s="6"/>
      <c r="D26" s="48"/>
      <c r="E26" s="48"/>
      <c r="F26" s="106">
        <f>SUM(F27:F36)</f>
        <v>434189.5299999999</v>
      </c>
      <c r="G26" s="106">
        <f>SUM(G27:G36)</f>
        <v>457934.3</v>
      </c>
    </row>
    <row r="27" spans="1:7" s="12" customFormat="1" ht="12.75" customHeight="1">
      <c r="A27" s="25" t="s">
        <v>19</v>
      </c>
      <c r="B27" s="7"/>
      <c r="C27" s="46" t="s">
        <v>20</v>
      </c>
      <c r="D27" s="31"/>
      <c r="E27" s="47"/>
      <c r="F27" s="103"/>
      <c r="G27" s="15"/>
    </row>
    <row r="28" spans="1:7" s="12" customFormat="1" ht="12.75" customHeight="1">
      <c r="A28" s="25" t="s">
        <v>21</v>
      </c>
      <c r="B28" s="7"/>
      <c r="C28" s="46" t="s">
        <v>22</v>
      </c>
      <c r="D28" s="31"/>
      <c r="E28" s="47"/>
      <c r="F28" s="106">
        <v>242299.37</v>
      </c>
      <c r="G28" s="106">
        <v>247667.75</v>
      </c>
    </row>
    <row r="29" spans="1:7" s="12" customFormat="1" ht="12.75" customHeight="1">
      <c r="A29" s="25" t="s">
        <v>23</v>
      </c>
      <c r="B29" s="7"/>
      <c r="C29" s="46" t="s">
        <v>24</v>
      </c>
      <c r="D29" s="31"/>
      <c r="E29" s="47"/>
      <c r="F29" s="106">
        <v>12023.81</v>
      </c>
      <c r="G29" s="15">
        <v>12542.06</v>
      </c>
    </row>
    <row r="30" spans="1:7" s="12" customFormat="1" ht="12.75" customHeight="1">
      <c r="A30" s="25" t="s">
        <v>25</v>
      </c>
      <c r="B30" s="7"/>
      <c r="C30" s="46" t="s">
        <v>26</v>
      </c>
      <c r="D30" s="31"/>
      <c r="E30" s="47"/>
      <c r="F30" s="103"/>
      <c r="G30" s="15"/>
    </row>
    <row r="31" spans="1:7" s="12" customFormat="1" ht="12.75" customHeight="1">
      <c r="A31" s="25" t="s">
        <v>27</v>
      </c>
      <c r="B31" s="7"/>
      <c r="C31" s="46" t="s">
        <v>28</v>
      </c>
      <c r="D31" s="31"/>
      <c r="E31" s="47"/>
      <c r="F31" s="106">
        <v>28882.29</v>
      </c>
      <c r="G31" s="15">
        <v>28777.68</v>
      </c>
    </row>
    <row r="32" spans="1:7" s="12" customFormat="1" ht="12.75" customHeight="1">
      <c r="A32" s="25" t="s">
        <v>29</v>
      </c>
      <c r="B32" s="7"/>
      <c r="C32" s="46" t="s">
        <v>30</v>
      </c>
      <c r="D32" s="31"/>
      <c r="E32" s="47"/>
      <c r="F32" s="106">
        <v>78097.84</v>
      </c>
      <c r="G32" s="15">
        <v>93523.93</v>
      </c>
    </row>
    <row r="33" spans="1:7" s="12" customFormat="1" ht="12.75" customHeight="1">
      <c r="A33" s="25" t="s">
        <v>31</v>
      </c>
      <c r="B33" s="7"/>
      <c r="C33" s="46" t="s">
        <v>32</v>
      </c>
      <c r="D33" s="31"/>
      <c r="E33" s="47"/>
      <c r="F33" s="15"/>
      <c r="G33" s="15"/>
    </row>
    <row r="34" spans="1:7" s="12" customFormat="1" ht="12.75" customHeight="1">
      <c r="A34" s="25" t="s">
        <v>33</v>
      </c>
      <c r="B34" s="7"/>
      <c r="C34" s="46" t="s">
        <v>34</v>
      </c>
      <c r="D34" s="31"/>
      <c r="E34" s="47"/>
      <c r="F34" s="106">
        <v>54594.8</v>
      </c>
      <c r="G34" s="15">
        <v>66749.02</v>
      </c>
    </row>
    <row r="35" spans="1:7" s="12" customFormat="1" ht="12.75" customHeight="1">
      <c r="A35" s="25" t="s">
        <v>35</v>
      </c>
      <c r="B35" s="28"/>
      <c r="C35" s="49" t="s">
        <v>113</v>
      </c>
      <c r="D35" s="50"/>
      <c r="E35" s="47"/>
      <c r="F35" s="106">
        <v>18291.42</v>
      </c>
      <c r="G35" s="15">
        <v>8673.86</v>
      </c>
    </row>
    <row r="36" spans="1:7" s="12" customFormat="1" ht="12.75" customHeight="1">
      <c r="A36" s="25" t="s">
        <v>36</v>
      </c>
      <c r="B36" s="7"/>
      <c r="C36" s="46" t="s">
        <v>119</v>
      </c>
      <c r="D36" s="31"/>
      <c r="E36" s="48"/>
      <c r="F36" s="15"/>
      <c r="G36" s="15"/>
    </row>
    <row r="37" spans="1:7" s="12" customFormat="1" ht="12.75" customHeight="1">
      <c r="A37" s="32" t="s">
        <v>37</v>
      </c>
      <c r="B37" s="6" t="s">
        <v>38</v>
      </c>
      <c r="C37" s="6"/>
      <c r="D37" s="48"/>
      <c r="E37" s="48"/>
      <c r="F37" s="15"/>
      <c r="G37" s="15"/>
    </row>
    <row r="38" spans="1:7" s="12" customFormat="1" ht="12.75" customHeight="1">
      <c r="A38" s="32" t="s">
        <v>42</v>
      </c>
      <c r="B38" s="6" t="s">
        <v>43</v>
      </c>
      <c r="C38" s="6"/>
      <c r="D38" s="48"/>
      <c r="E38" s="53"/>
      <c r="F38" s="15"/>
      <c r="G38" s="15"/>
    </row>
    <row r="39" spans="1:7" s="12" customFormat="1" ht="12.75" customHeight="1">
      <c r="A39" s="1" t="s">
        <v>44</v>
      </c>
      <c r="B39" s="13" t="s">
        <v>45</v>
      </c>
      <c r="C39" s="33"/>
      <c r="D39" s="14"/>
      <c r="E39" s="47"/>
      <c r="F39" s="15"/>
      <c r="G39" s="15"/>
    </row>
    <row r="40" spans="1:7" s="12" customFormat="1" ht="12.75" customHeight="1">
      <c r="A40" s="3" t="s">
        <v>46</v>
      </c>
      <c r="B40" s="73" t="s">
        <v>47</v>
      </c>
      <c r="C40" s="35"/>
      <c r="D40" s="74"/>
      <c r="E40" s="48"/>
      <c r="F40" s="106">
        <f>F41+F48+F55+F56+F47</f>
        <v>523912.21</v>
      </c>
      <c r="G40" s="106">
        <f>G41+G48+G55+G56+G47</f>
        <v>379019.68</v>
      </c>
    </row>
    <row r="41" spans="1:7" s="12" customFormat="1" ht="12.75" customHeight="1">
      <c r="A41" s="62" t="s">
        <v>10</v>
      </c>
      <c r="B41" s="54" t="s">
        <v>48</v>
      </c>
      <c r="C41" s="56"/>
      <c r="D41" s="75"/>
      <c r="E41" s="48"/>
      <c r="F41" s="106">
        <f>SUM(F42:F45)</f>
        <v>931.08</v>
      </c>
      <c r="G41" s="106">
        <f>SUM(G42:G45)</f>
        <v>1250.16</v>
      </c>
    </row>
    <row r="42" spans="1:7" s="12" customFormat="1" ht="12.75" customHeight="1">
      <c r="A42" s="19" t="s">
        <v>11</v>
      </c>
      <c r="B42" s="28"/>
      <c r="C42" s="49" t="s">
        <v>49</v>
      </c>
      <c r="D42" s="50"/>
      <c r="E42" s="47"/>
      <c r="F42" s="106"/>
      <c r="G42" s="15"/>
    </row>
    <row r="43" spans="1:7" s="12" customFormat="1" ht="12.75" customHeight="1">
      <c r="A43" s="19" t="s">
        <v>13</v>
      </c>
      <c r="B43" s="28"/>
      <c r="C43" s="49" t="s">
        <v>86</v>
      </c>
      <c r="D43" s="50"/>
      <c r="E43" s="47"/>
      <c r="F43" s="106">
        <v>931.08</v>
      </c>
      <c r="G43" s="15">
        <v>1250.16</v>
      </c>
    </row>
    <row r="44" spans="1:7" s="12" customFormat="1" ht="12.75">
      <c r="A44" s="19" t="s">
        <v>14</v>
      </c>
      <c r="B44" s="28"/>
      <c r="C44" s="49" t="s">
        <v>115</v>
      </c>
      <c r="D44" s="50"/>
      <c r="E44" s="47"/>
      <c r="F44" s="15"/>
      <c r="G44" s="15"/>
    </row>
    <row r="45" spans="1:7" s="12" customFormat="1" ht="12.75">
      <c r="A45" s="19" t="s">
        <v>16</v>
      </c>
      <c r="B45" s="28"/>
      <c r="C45" s="49" t="s">
        <v>121</v>
      </c>
      <c r="D45" s="50"/>
      <c r="E45" s="47"/>
      <c r="F45" s="15"/>
      <c r="G45" s="15"/>
    </row>
    <row r="46" spans="1:7" s="12" customFormat="1" ht="12.75" customHeight="1">
      <c r="A46" s="34" t="s">
        <v>88</v>
      </c>
      <c r="B46" s="35"/>
      <c r="C46" s="147" t="s">
        <v>99</v>
      </c>
      <c r="D46" s="148"/>
      <c r="E46" s="47"/>
      <c r="F46" s="15"/>
      <c r="G46" s="15"/>
    </row>
    <row r="47" spans="1:7" s="12" customFormat="1" ht="12.75" customHeight="1">
      <c r="A47" s="62" t="s">
        <v>17</v>
      </c>
      <c r="B47" s="76" t="s">
        <v>105</v>
      </c>
      <c r="C47" s="59"/>
      <c r="D47" s="77"/>
      <c r="E47" s="48"/>
      <c r="F47" s="106"/>
      <c r="G47" s="15"/>
    </row>
    <row r="48" spans="1:7" s="12" customFormat="1" ht="12.75" customHeight="1">
      <c r="A48" s="62" t="s">
        <v>37</v>
      </c>
      <c r="B48" s="54" t="s">
        <v>93</v>
      </c>
      <c r="C48" s="56"/>
      <c r="D48" s="75"/>
      <c r="E48" s="48"/>
      <c r="F48" s="106">
        <f>SUM(F50:F54)</f>
        <v>442633.17</v>
      </c>
      <c r="G48" s="106">
        <f>SUM(G50:G54)</f>
        <v>373297.85000000003</v>
      </c>
    </row>
    <row r="49" spans="1:7" s="12" customFormat="1" ht="12.75" customHeight="1">
      <c r="A49" s="19" t="s">
        <v>39</v>
      </c>
      <c r="B49" s="56"/>
      <c r="C49" s="105" t="s">
        <v>206</v>
      </c>
      <c r="D49" s="58"/>
      <c r="E49" s="48"/>
      <c r="F49" s="103"/>
      <c r="G49" s="15"/>
    </row>
    <row r="50" spans="1:7" s="12" customFormat="1" ht="12.75" customHeight="1">
      <c r="A50" s="70" t="s">
        <v>207</v>
      </c>
      <c r="B50" s="28"/>
      <c r="C50" s="49" t="s">
        <v>50</v>
      </c>
      <c r="D50" s="29"/>
      <c r="E50" s="68"/>
      <c r="F50" s="69"/>
      <c r="G50" s="69"/>
    </row>
    <row r="51" spans="1:7" s="12" customFormat="1" ht="12.75" customHeight="1">
      <c r="A51" s="19" t="s">
        <v>208</v>
      </c>
      <c r="B51" s="28"/>
      <c r="C51" s="49" t="s">
        <v>51</v>
      </c>
      <c r="D51" s="50"/>
      <c r="E51" s="52"/>
      <c r="F51" s="15"/>
      <c r="G51" s="15"/>
    </row>
    <row r="52" spans="1:7" s="12" customFormat="1" ht="12.75" customHeight="1">
      <c r="A52" s="19" t="s">
        <v>40</v>
      </c>
      <c r="B52" s="28"/>
      <c r="C52" s="140" t="s">
        <v>85</v>
      </c>
      <c r="D52" s="141"/>
      <c r="E52" s="52"/>
      <c r="F52" s="106">
        <v>18044.88</v>
      </c>
      <c r="G52" s="15">
        <v>19330.59</v>
      </c>
    </row>
    <row r="53" spans="1:7" s="12" customFormat="1" ht="12.75" customHeight="1">
      <c r="A53" s="19" t="s">
        <v>41</v>
      </c>
      <c r="B53" s="28"/>
      <c r="C53" s="49" t="s">
        <v>80</v>
      </c>
      <c r="D53" s="50"/>
      <c r="E53" s="52"/>
      <c r="F53" s="131">
        <v>353209.29</v>
      </c>
      <c r="G53" s="106">
        <v>282540.88</v>
      </c>
    </row>
    <row r="54" spans="1:7" s="12" customFormat="1" ht="12.75" customHeight="1">
      <c r="A54" s="19" t="s">
        <v>209</v>
      </c>
      <c r="B54" s="28"/>
      <c r="C54" s="49" t="s">
        <v>52</v>
      </c>
      <c r="D54" s="50"/>
      <c r="E54" s="48"/>
      <c r="F54" s="106">
        <v>71379</v>
      </c>
      <c r="G54" s="15">
        <v>71426.38</v>
      </c>
    </row>
    <row r="55" spans="1:7" s="12" customFormat="1" ht="12.75" customHeight="1">
      <c r="A55" s="62" t="s">
        <v>42</v>
      </c>
      <c r="B55" s="4" t="s">
        <v>53</v>
      </c>
      <c r="C55" s="4"/>
      <c r="D55" s="66"/>
      <c r="E55" s="52"/>
      <c r="F55" s="15"/>
      <c r="G55" s="15"/>
    </row>
    <row r="56" spans="1:7" s="12" customFormat="1" ht="12.75" customHeight="1">
      <c r="A56" s="62" t="s">
        <v>54</v>
      </c>
      <c r="B56" s="4" t="s">
        <v>55</v>
      </c>
      <c r="C56" s="4"/>
      <c r="D56" s="66"/>
      <c r="E56" s="48"/>
      <c r="F56" s="106">
        <v>80347.96</v>
      </c>
      <c r="G56" s="15">
        <v>4471.67</v>
      </c>
    </row>
    <row r="57" spans="1:12" s="12" customFormat="1" ht="12.75" customHeight="1">
      <c r="A57" s="32"/>
      <c r="B57" s="122" t="s">
        <v>56</v>
      </c>
      <c r="C57" s="22"/>
      <c r="D57" s="23"/>
      <c r="E57" s="48"/>
      <c r="F57" s="123">
        <f>F19+F39+F40</f>
        <v>958101.74</v>
      </c>
      <c r="G57" s="123">
        <f>G19+G39+G40</f>
        <v>837246.8999999999</v>
      </c>
      <c r="L57" s="12" t="s">
        <v>204</v>
      </c>
    </row>
    <row r="58" spans="1:7" s="12" customFormat="1" ht="12.75" customHeight="1">
      <c r="A58" s="32"/>
      <c r="B58" s="33"/>
      <c r="C58" s="124"/>
      <c r="D58" s="26"/>
      <c r="E58" s="48"/>
      <c r="F58" s="123"/>
      <c r="G58" s="123"/>
    </row>
    <row r="59" spans="1:7" s="12" customFormat="1" ht="12.75" customHeight="1">
      <c r="A59" s="1" t="s">
        <v>57</v>
      </c>
      <c r="B59" s="13" t="s">
        <v>58</v>
      </c>
      <c r="C59" s="39"/>
      <c r="D59" s="80"/>
      <c r="E59" s="48"/>
      <c r="F59" s="106">
        <f>F60+F61+F62+F63</f>
        <v>513811.48</v>
      </c>
      <c r="G59" s="106">
        <f>G60+G61+G62+G63</f>
        <v>460452.31</v>
      </c>
    </row>
    <row r="60" spans="1:7" s="12" customFormat="1" ht="12.75" customHeight="1">
      <c r="A60" s="32" t="s">
        <v>10</v>
      </c>
      <c r="B60" s="6" t="s">
        <v>59</v>
      </c>
      <c r="C60" s="6"/>
      <c r="D60" s="48"/>
      <c r="E60" s="48"/>
      <c r="F60" s="106">
        <v>94209.21</v>
      </c>
      <c r="G60" s="15">
        <v>99206.45</v>
      </c>
    </row>
    <row r="61" spans="1:7" s="12" customFormat="1" ht="12.75" customHeight="1">
      <c r="A61" s="20" t="s">
        <v>17</v>
      </c>
      <c r="B61" s="21" t="s">
        <v>60</v>
      </c>
      <c r="C61" s="22"/>
      <c r="D61" s="23"/>
      <c r="E61" s="81"/>
      <c r="F61" s="107">
        <v>281447.42</v>
      </c>
      <c r="G61" s="24">
        <v>297418.85</v>
      </c>
    </row>
    <row r="62" spans="1:7" s="12" customFormat="1" ht="12.75" customHeight="1">
      <c r="A62" s="32" t="s">
        <v>37</v>
      </c>
      <c r="B62" s="142" t="s">
        <v>100</v>
      </c>
      <c r="C62" s="143"/>
      <c r="D62" s="144"/>
      <c r="E62" s="48"/>
      <c r="F62" s="106">
        <v>138154.85</v>
      </c>
      <c r="G62" s="15">
        <v>63827.01</v>
      </c>
    </row>
    <row r="63" spans="1:7" s="12" customFormat="1" ht="12.75" customHeight="1">
      <c r="A63" s="32" t="s">
        <v>91</v>
      </c>
      <c r="B63" s="6" t="s">
        <v>61</v>
      </c>
      <c r="C63" s="7"/>
      <c r="D63" s="5"/>
      <c r="E63" s="48"/>
      <c r="F63" s="106"/>
      <c r="G63" s="15"/>
    </row>
    <row r="64" spans="1:8" s="12" customFormat="1" ht="12.75" customHeight="1">
      <c r="A64" s="1" t="s">
        <v>62</v>
      </c>
      <c r="B64" s="13" t="s">
        <v>63</v>
      </c>
      <c r="C64" s="33"/>
      <c r="D64" s="14"/>
      <c r="E64" s="48"/>
      <c r="F64" s="106">
        <f>F65+F69</f>
        <v>411652.02</v>
      </c>
      <c r="G64" s="106">
        <f>G65+G69</f>
        <v>352338.58999999997</v>
      </c>
      <c r="H64" s="67"/>
    </row>
    <row r="65" spans="1:7" s="12" customFormat="1" ht="12.75" customHeight="1">
      <c r="A65" s="32" t="s">
        <v>10</v>
      </c>
      <c r="B65" s="37" t="s">
        <v>64</v>
      </c>
      <c r="C65" s="38"/>
      <c r="D65" s="18"/>
      <c r="E65" s="48"/>
      <c r="F65" s="15">
        <f>F66+F67+F68</f>
        <v>0</v>
      </c>
      <c r="G65" s="15">
        <f>G66+G67+G68</f>
        <v>0</v>
      </c>
    </row>
    <row r="66" spans="1:7" s="12" customFormat="1" ht="12.75">
      <c r="A66" s="25" t="s">
        <v>11</v>
      </c>
      <c r="B66" s="42"/>
      <c r="C66" s="46" t="s">
        <v>94</v>
      </c>
      <c r="D66" s="55"/>
      <c r="E66" s="52"/>
      <c r="F66" s="15"/>
      <c r="G66" s="15"/>
    </row>
    <row r="67" spans="1:7" s="12" customFormat="1" ht="12.75" customHeight="1">
      <c r="A67" s="25" t="s">
        <v>13</v>
      </c>
      <c r="B67" s="7"/>
      <c r="C67" s="46" t="s">
        <v>65</v>
      </c>
      <c r="D67" s="31"/>
      <c r="E67" s="48"/>
      <c r="F67" s="15"/>
      <c r="G67" s="15"/>
    </row>
    <row r="68" spans="1:9" s="12" customFormat="1" ht="12.75" customHeight="1">
      <c r="A68" s="25" t="s">
        <v>98</v>
      </c>
      <c r="B68" s="7"/>
      <c r="C68" s="46" t="s">
        <v>66</v>
      </c>
      <c r="D68" s="31"/>
      <c r="E68" s="53"/>
      <c r="F68" s="15"/>
      <c r="G68" s="15"/>
      <c r="I68" s="12" t="s">
        <v>203</v>
      </c>
    </row>
    <row r="69" spans="1:7" s="67" customFormat="1" ht="12.75" customHeight="1">
      <c r="A69" s="62" t="s">
        <v>17</v>
      </c>
      <c r="B69" s="63" t="s">
        <v>67</v>
      </c>
      <c r="C69" s="64"/>
      <c r="D69" s="65"/>
      <c r="E69" s="66"/>
      <c r="F69" s="108">
        <f>SUM(F70+F71+F72+F73+F75+F78+F79+F80+F81+F82+F83)</f>
        <v>411652.02</v>
      </c>
      <c r="G69" s="108">
        <f>SUM(G70+G71+G72+G73+G75+G78+G79+G80+G81+G82+G83)</f>
        <v>352338.58999999997</v>
      </c>
    </row>
    <row r="70" spans="1:12" s="12" customFormat="1" ht="12.75" customHeight="1">
      <c r="A70" s="25" t="s">
        <v>19</v>
      </c>
      <c r="B70" s="7"/>
      <c r="C70" s="46" t="s">
        <v>97</v>
      </c>
      <c r="D70" s="26"/>
      <c r="E70" s="48"/>
      <c r="F70" s="15"/>
      <c r="G70" s="15"/>
      <c r="L70" s="12" t="s">
        <v>215</v>
      </c>
    </row>
    <row r="71" spans="1:7" s="12" customFormat="1" ht="12.75" customHeight="1">
      <c r="A71" s="25" t="s">
        <v>21</v>
      </c>
      <c r="B71" s="42"/>
      <c r="C71" s="46" t="s">
        <v>103</v>
      </c>
      <c r="D71" s="55"/>
      <c r="E71" s="52"/>
      <c r="F71" s="15"/>
      <c r="G71" s="15"/>
    </row>
    <row r="72" spans="1:7" s="12" customFormat="1" ht="12.75">
      <c r="A72" s="25" t="s">
        <v>23</v>
      </c>
      <c r="B72" s="42"/>
      <c r="C72" s="46" t="s">
        <v>95</v>
      </c>
      <c r="D72" s="55"/>
      <c r="E72" s="52"/>
      <c r="F72" s="15"/>
      <c r="G72" s="15"/>
    </row>
    <row r="73" spans="1:7" s="12" customFormat="1" ht="12.75">
      <c r="A73" s="25" t="s">
        <v>25</v>
      </c>
      <c r="B73" s="56"/>
      <c r="C73" s="57" t="s">
        <v>81</v>
      </c>
      <c r="D73" s="58"/>
      <c r="E73" s="52"/>
      <c r="F73" s="15"/>
      <c r="G73" s="15"/>
    </row>
    <row r="74" spans="1:7" s="12" customFormat="1" ht="12.75">
      <c r="A74" s="25" t="s">
        <v>27</v>
      </c>
      <c r="B74" s="56"/>
      <c r="C74" s="57" t="s">
        <v>214</v>
      </c>
      <c r="D74" s="58"/>
      <c r="E74" s="52"/>
      <c r="F74" s="15"/>
      <c r="G74" s="15"/>
    </row>
    <row r="75" spans="1:9" s="12" customFormat="1" ht="12.75" customHeight="1">
      <c r="A75" s="25" t="s">
        <v>29</v>
      </c>
      <c r="B75" s="56"/>
      <c r="C75" s="57" t="s">
        <v>96</v>
      </c>
      <c r="D75" s="58"/>
      <c r="E75" s="48"/>
      <c r="F75" s="106">
        <f>SUM(F76:F77)</f>
        <v>54692.21</v>
      </c>
      <c r="G75" s="106">
        <f>SUM(G76:G77)</f>
        <v>0</v>
      </c>
      <c r="H75" s="180"/>
      <c r="I75" s="138"/>
    </row>
    <row r="76" spans="1:7" s="12" customFormat="1" ht="12.75" customHeight="1">
      <c r="A76" s="19" t="s">
        <v>210</v>
      </c>
      <c r="B76" s="28"/>
      <c r="C76" s="29"/>
      <c r="D76" s="50" t="s">
        <v>68</v>
      </c>
      <c r="E76" s="52"/>
      <c r="F76" s="15"/>
      <c r="G76" s="15"/>
    </row>
    <row r="77" spans="1:9" s="12" customFormat="1" ht="12.75" customHeight="1">
      <c r="A77" s="19" t="s">
        <v>211</v>
      </c>
      <c r="B77" s="28"/>
      <c r="C77" s="29"/>
      <c r="D77" s="50" t="s">
        <v>69</v>
      </c>
      <c r="E77" s="47"/>
      <c r="F77" s="15">
        <v>54692.21</v>
      </c>
      <c r="G77" s="15">
        <v>0</v>
      </c>
      <c r="I77" s="12" t="s">
        <v>225</v>
      </c>
    </row>
    <row r="78" spans="1:7" s="12" customFormat="1" ht="12.75" customHeight="1">
      <c r="A78" s="19" t="s">
        <v>31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33</v>
      </c>
      <c r="B79" s="36"/>
      <c r="C79" s="49" t="s">
        <v>106</v>
      </c>
      <c r="D79" s="51"/>
      <c r="E79" s="52"/>
      <c r="F79" s="15"/>
      <c r="G79" s="15"/>
    </row>
    <row r="80" spans="1:7" s="12" customFormat="1" ht="12.75" customHeight="1">
      <c r="A80" s="25" t="s">
        <v>35</v>
      </c>
      <c r="B80" s="7"/>
      <c r="C80" s="46" t="s">
        <v>71</v>
      </c>
      <c r="D80" s="31"/>
      <c r="E80" s="52"/>
      <c r="F80" s="106">
        <v>43506.36</v>
      </c>
      <c r="G80" s="15">
        <v>93022.58</v>
      </c>
    </row>
    <row r="81" spans="1:7" s="12" customFormat="1" ht="12.75" customHeight="1">
      <c r="A81" s="19" t="s">
        <v>36</v>
      </c>
      <c r="B81" s="7"/>
      <c r="C81" s="46" t="s">
        <v>72</v>
      </c>
      <c r="D81" s="31"/>
      <c r="E81" s="52"/>
      <c r="F81" s="106">
        <v>109718.42</v>
      </c>
      <c r="G81" s="15">
        <v>40168.98</v>
      </c>
    </row>
    <row r="82" spans="1:7" s="12" customFormat="1" ht="12.75" customHeight="1">
      <c r="A82" s="25" t="s">
        <v>212</v>
      </c>
      <c r="B82" s="28"/>
      <c r="C82" s="49" t="s">
        <v>87</v>
      </c>
      <c r="D82" s="50"/>
      <c r="E82" s="52"/>
      <c r="F82" s="106">
        <v>132356.03</v>
      </c>
      <c r="G82" s="15">
        <v>147768.03</v>
      </c>
    </row>
    <row r="83" spans="1:7" s="12" customFormat="1" ht="12.75" customHeight="1">
      <c r="A83" s="25" t="s">
        <v>213</v>
      </c>
      <c r="B83" s="7"/>
      <c r="C83" s="46" t="s">
        <v>73</v>
      </c>
      <c r="D83" s="31"/>
      <c r="E83" s="53"/>
      <c r="F83" s="106">
        <v>71379</v>
      </c>
      <c r="G83" s="106">
        <v>71379</v>
      </c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53"/>
      <c r="F84" s="106">
        <f>F85+F86+F89+F90</f>
        <v>32638.239999999998</v>
      </c>
      <c r="G84" s="106">
        <f>G85+G86+G89+G90</f>
        <v>24456</v>
      </c>
    </row>
    <row r="85" spans="1:7" s="12" customFormat="1" ht="12.75" customHeight="1">
      <c r="A85" s="32" t="s">
        <v>10</v>
      </c>
      <c r="B85" s="6" t="s">
        <v>82</v>
      </c>
      <c r="C85" s="7"/>
      <c r="D85" s="5"/>
      <c r="E85" s="53"/>
      <c r="F85" s="106"/>
      <c r="G85" s="15"/>
    </row>
    <row r="86" spans="1:7" s="12" customFormat="1" ht="12.75" customHeight="1">
      <c r="A86" s="32" t="s">
        <v>17</v>
      </c>
      <c r="B86" s="37" t="s">
        <v>76</v>
      </c>
      <c r="C86" s="38"/>
      <c r="D86" s="18"/>
      <c r="E86" s="48"/>
      <c r="F86" s="106"/>
      <c r="G86" s="15"/>
    </row>
    <row r="87" spans="1:7" s="12" customFormat="1" ht="12.75" customHeight="1">
      <c r="A87" s="25" t="s">
        <v>19</v>
      </c>
      <c r="B87" s="7"/>
      <c r="C87" s="46" t="s">
        <v>77</v>
      </c>
      <c r="D87" s="31"/>
      <c r="E87" s="48"/>
      <c r="F87" s="106"/>
      <c r="G87" s="15"/>
    </row>
    <row r="88" spans="1:7" s="12" customFormat="1" ht="12.75" customHeight="1">
      <c r="A88" s="25" t="s">
        <v>21</v>
      </c>
      <c r="B88" s="7"/>
      <c r="C88" s="46" t="s">
        <v>78</v>
      </c>
      <c r="D88" s="31"/>
      <c r="E88" s="48"/>
      <c r="F88" s="106"/>
      <c r="G88" s="15"/>
    </row>
    <row r="89" spans="1:7" s="12" customFormat="1" ht="12.75" customHeight="1">
      <c r="A89" s="19" t="s">
        <v>37</v>
      </c>
      <c r="B89" s="29" t="s">
        <v>104</v>
      </c>
      <c r="C89" s="29"/>
      <c r="D89" s="30"/>
      <c r="E89" s="48"/>
      <c r="F89" s="106"/>
      <c r="G89" s="15"/>
    </row>
    <row r="90" spans="1:7" s="12" customFormat="1" ht="12.75" customHeight="1">
      <c r="A90" s="20" t="s">
        <v>42</v>
      </c>
      <c r="B90" s="21" t="s">
        <v>79</v>
      </c>
      <c r="C90" s="22"/>
      <c r="D90" s="23"/>
      <c r="E90" s="48"/>
      <c r="F90" s="106">
        <f>F91+F92</f>
        <v>32638.239999999998</v>
      </c>
      <c r="G90" s="106">
        <f>G91+G92</f>
        <v>24456</v>
      </c>
    </row>
    <row r="91" spans="1:11" s="12" customFormat="1" ht="12.75" customHeight="1">
      <c r="A91" s="25" t="s">
        <v>116</v>
      </c>
      <c r="B91" s="33"/>
      <c r="C91" s="46" t="s">
        <v>101</v>
      </c>
      <c r="D91" s="10"/>
      <c r="E91" s="47"/>
      <c r="F91" s="129">
        <v>8182.24</v>
      </c>
      <c r="G91" s="15">
        <v>16672.37</v>
      </c>
      <c r="I91" s="118">
        <f>SUM(F57-F95)</f>
        <v>0</v>
      </c>
      <c r="K91" s="118">
        <f>SUM(G57-G95)</f>
        <v>0</v>
      </c>
    </row>
    <row r="92" spans="1:7" s="12" customFormat="1" ht="12.75" customHeight="1">
      <c r="A92" s="25" t="s">
        <v>117</v>
      </c>
      <c r="B92" s="33"/>
      <c r="C92" s="46" t="s">
        <v>102</v>
      </c>
      <c r="D92" s="10"/>
      <c r="E92" s="47"/>
      <c r="F92" s="106">
        <v>24456</v>
      </c>
      <c r="G92" s="106">
        <v>7783.63</v>
      </c>
    </row>
    <row r="93" spans="1:7" s="12" customFormat="1" ht="12.75" customHeight="1">
      <c r="A93" s="1" t="s">
        <v>83</v>
      </c>
      <c r="B93" s="39" t="s">
        <v>84</v>
      </c>
      <c r="C93" s="41"/>
      <c r="D93" s="41"/>
      <c r="E93" s="47"/>
      <c r="F93" s="15"/>
      <c r="G93" s="15"/>
    </row>
    <row r="94" spans="1:7" s="12" customFormat="1" ht="12.75" customHeight="1">
      <c r="A94" s="1"/>
      <c r="B94" s="40"/>
      <c r="C94" s="44"/>
      <c r="D94" s="44"/>
      <c r="E94" s="47"/>
      <c r="F94" s="15"/>
      <c r="G94" s="15"/>
    </row>
    <row r="95" spans="1:9" s="12" customFormat="1" ht="25.5" customHeight="1">
      <c r="A95" s="1"/>
      <c r="B95" s="145" t="s">
        <v>118</v>
      </c>
      <c r="C95" s="146"/>
      <c r="D95" s="141"/>
      <c r="E95" s="48"/>
      <c r="F95" s="123">
        <f>F59+F64+F84+F93</f>
        <v>958101.74</v>
      </c>
      <c r="G95" s="123">
        <f>G59+G64+G84+G93</f>
        <v>837246.8999999999</v>
      </c>
      <c r="H95" s="118"/>
      <c r="I95" s="104"/>
    </row>
    <row r="96" spans="1:9" s="12" customFormat="1" ht="25.5" customHeight="1">
      <c r="A96" s="119"/>
      <c r="B96" s="120"/>
      <c r="C96" s="121"/>
      <c r="D96" s="121"/>
      <c r="E96" s="43"/>
      <c r="F96" s="128"/>
      <c r="G96" s="128"/>
      <c r="H96" s="118"/>
      <c r="I96" s="104"/>
    </row>
    <row r="97" spans="1:7" s="12" customFormat="1" ht="12.75">
      <c r="A97" s="9"/>
      <c r="B97" s="159" t="s">
        <v>230</v>
      </c>
      <c r="C97" s="160"/>
      <c r="D97" s="160"/>
      <c r="E97" s="78" t="s">
        <v>109</v>
      </c>
      <c r="F97" s="161" t="s">
        <v>229</v>
      </c>
      <c r="G97" s="161"/>
    </row>
    <row r="98" spans="2:7" s="12" customFormat="1" ht="25.5" customHeight="1">
      <c r="B98" s="138" t="s">
        <v>216</v>
      </c>
      <c r="C98" s="162"/>
      <c r="D98" s="162"/>
      <c r="E98" s="9" t="s">
        <v>107</v>
      </c>
      <c r="F98" s="138" t="s">
        <v>108</v>
      </c>
      <c r="G98" s="138"/>
    </row>
    <row r="99" spans="2:7" s="12" customFormat="1" ht="25.5" customHeight="1">
      <c r="B99" s="9"/>
      <c r="C99" s="79"/>
      <c r="D99" s="79"/>
      <c r="E99" s="9"/>
      <c r="F99" s="9"/>
      <c r="G99" s="9"/>
    </row>
    <row r="100" spans="2:9" s="82" customFormat="1" ht="12.75">
      <c r="B100" s="126" t="s">
        <v>218</v>
      </c>
      <c r="C100" s="126"/>
      <c r="D100" s="126"/>
      <c r="F100" s="174" t="s">
        <v>222</v>
      </c>
      <c r="G100" s="175"/>
      <c r="H100" s="176"/>
      <c r="I100" s="176"/>
    </row>
    <row r="101" spans="3:9" s="82" customFormat="1" ht="12.75">
      <c r="C101" s="127" t="s">
        <v>219</v>
      </c>
      <c r="D101" s="99"/>
      <c r="E101" s="125" t="s">
        <v>107</v>
      </c>
      <c r="F101" s="177" t="s">
        <v>217</v>
      </c>
      <c r="G101" s="177"/>
      <c r="H101" s="178"/>
      <c r="I101" s="179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</sheetData>
  <sheetProtection/>
  <mergeCells count="29">
    <mergeCell ref="F100:G100"/>
    <mergeCell ref="H100:I100"/>
    <mergeCell ref="F101:G101"/>
    <mergeCell ref="H101:I101"/>
    <mergeCell ref="I24:J24"/>
    <mergeCell ref="H75:I75"/>
    <mergeCell ref="B97:D97"/>
    <mergeCell ref="F97:G97"/>
    <mergeCell ref="B98:D98"/>
    <mergeCell ref="B18:D18"/>
    <mergeCell ref="A8:G8"/>
    <mergeCell ref="A11:E11"/>
    <mergeCell ref="A9:G10"/>
    <mergeCell ref="E17:G17"/>
    <mergeCell ref="A12:G12"/>
    <mergeCell ref="F98:G98"/>
    <mergeCell ref="E1:G1"/>
    <mergeCell ref="E2:G2"/>
    <mergeCell ref="A6:G6"/>
    <mergeCell ref="A7:G7"/>
    <mergeCell ref="A4:G5"/>
    <mergeCell ref="E3:G3"/>
    <mergeCell ref="A13:G13"/>
    <mergeCell ref="A15:G15"/>
    <mergeCell ref="A16:G16"/>
    <mergeCell ref="C52:D52"/>
    <mergeCell ref="B62:D62"/>
    <mergeCell ref="B95:D95"/>
    <mergeCell ref="C46:D46"/>
  </mergeCells>
  <printOptions horizontalCentered="1"/>
  <pageMargins left="0.5511811023622047" right="0.29" top="0.39" bottom="0.2362204724409449" header="0.31496062992125984" footer="0.11811023622047245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0">
      <selection activeCell="P24" sqref="P24"/>
    </sheetView>
  </sheetViews>
  <sheetFormatPr defaultColWidth="9.140625" defaultRowHeight="12.75"/>
  <cols>
    <col min="1" max="1" width="5.8515625" style="82" customWidth="1"/>
    <col min="2" max="2" width="1.57421875" style="82" hidden="1" customWidth="1"/>
    <col min="3" max="3" width="30.140625" style="82" customWidth="1"/>
    <col min="4" max="4" width="18.28125" style="82" customWidth="1"/>
    <col min="5" max="5" width="0" style="82" hidden="1" customWidth="1"/>
    <col min="6" max="6" width="5.421875" style="82" customWidth="1"/>
    <col min="7" max="7" width="9.7109375" style="82" customWidth="1"/>
    <col min="8" max="8" width="13.140625" style="82" customWidth="1"/>
    <col min="9" max="9" width="15.00390625" style="82" customWidth="1"/>
    <col min="10" max="16384" width="9.140625" style="82" customWidth="1"/>
  </cols>
  <sheetData>
    <row r="1" spans="4:9" ht="15.75">
      <c r="D1" s="84"/>
      <c r="G1" s="85" t="s">
        <v>122</v>
      </c>
      <c r="H1" s="86"/>
      <c r="I1" s="86"/>
    </row>
    <row r="2" spans="7:9" ht="15.75">
      <c r="G2" s="85" t="s">
        <v>110</v>
      </c>
      <c r="H2" s="86"/>
      <c r="I2" s="86"/>
    </row>
    <row r="3" spans="7:9" ht="42" customHeight="1">
      <c r="G3" s="158" t="s">
        <v>220</v>
      </c>
      <c r="H3" s="158"/>
      <c r="I3" s="158"/>
    </row>
    <row r="4" spans="1:9" ht="15.75">
      <c r="A4" s="181" t="s">
        <v>123</v>
      </c>
      <c r="B4" s="182"/>
      <c r="C4" s="182"/>
      <c r="D4" s="182"/>
      <c r="E4" s="182"/>
      <c r="F4" s="182"/>
      <c r="G4" s="182"/>
      <c r="H4" s="182"/>
      <c r="I4" s="182"/>
    </row>
    <row r="5" spans="1:9" ht="15.75">
      <c r="A5" s="183" t="s">
        <v>124</v>
      </c>
      <c r="B5" s="182"/>
      <c r="C5" s="182"/>
      <c r="D5" s="182"/>
      <c r="E5" s="182"/>
      <c r="F5" s="182"/>
      <c r="G5" s="182"/>
      <c r="H5" s="182"/>
      <c r="I5" s="182"/>
    </row>
    <row r="6" spans="1:9" ht="15.75">
      <c r="A6" s="184" t="s">
        <v>221</v>
      </c>
      <c r="B6" s="185"/>
      <c r="C6" s="185"/>
      <c r="D6" s="185"/>
      <c r="E6" s="185"/>
      <c r="F6" s="185"/>
      <c r="G6" s="185"/>
      <c r="H6" s="185"/>
      <c r="I6" s="185"/>
    </row>
    <row r="7" spans="1:9" ht="15">
      <c r="A7" s="186" t="s">
        <v>125</v>
      </c>
      <c r="B7" s="187"/>
      <c r="C7" s="187"/>
      <c r="D7" s="187"/>
      <c r="E7" s="187"/>
      <c r="F7" s="187"/>
      <c r="G7" s="187"/>
      <c r="H7" s="187"/>
      <c r="I7" s="187"/>
    </row>
    <row r="8" spans="1:9" ht="14.25">
      <c r="A8" s="188" t="s">
        <v>224</v>
      </c>
      <c r="B8" s="189"/>
      <c r="C8" s="189"/>
      <c r="D8" s="189"/>
      <c r="E8" s="189"/>
      <c r="F8" s="189"/>
      <c r="G8" s="189"/>
      <c r="H8" s="189"/>
      <c r="I8" s="189"/>
    </row>
    <row r="9" spans="1:9" ht="15">
      <c r="A9" s="186" t="s">
        <v>126</v>
      </c>
      <c r="B9" s="187"/>
      <c r="C9" s="187"/>
      <c r="D9" s="187"/>
      <c r="E9" s="187"/>
      <c r="F9" s="187"/>
      <c r="G9" s="187"/>
      <c r="H9" s="187"/>
      <c r="I9" s="187"/>
    </row>
    <row r="10" spans="1:9" ht="15">
      <c r="A10" s="186" t="s">
        <v>127</v>
      </c>
      <c r="B10" s="157"/>
      <c r="C10" s="157"/>
      <c r="D10" s="157"/>
      <c r="E10" s="157"/>
      <c r="F10" s="157"/>
      <c r="G10" s="157"/>
      <c r="H10" s="157"/>
      <c r="I10" s="157"/>
    </row>
    <row r="11" spans="1:9" ht="15">
      <c r="A11" s="190"/>
      <c r="B11" s="187"/>
      <c r="C11" s="187"/>
      <c r="D11" s="187"/>
      <c r="E11" s="187"/>
      <c r="F11" s="187"/>
      <c r="G11" s="187"/>
      <c r="H11" s="187"/>
      <c r="I11" s="187"/>
    </row>
    <row r="12" spans="1:9" ht="15">
      <c r="A12" s="191" t="s">
        <v>128</v>
      </c>
      <c r="B12" s="192"/>
      <c r="C12" s="192"/>
      <c r="D12" s="192"/>
      <c r="E12" s="192"/>
      <c r="F12" s="192"/>
      <c r="G12" s="192"/>
      <c r="H12" s="192"/>
      <c r="I12" s="192"/>
    </row>
    <row r="13" spans="1:9" ht="15">
      <c r="A13" s="186"/>
      <c r="B13" s="187"/>
      <c r="C13" s="187"/>
      <c r="D13" s="187"/>
      <c r="E13" s="187"/>
      <c r="F13" s="187"/>
      <c r="G13" s="187"/>
      <c r="H13" s="187"/>
      <c r="I13" s="187"/>
    </row>
    <row r="14" spans="1:9" ht="15">
      <c r="A14" s="191" t="s">
        <v>226</v>
      </c>
      <c r="B14" s="192"/>
      <c r="C14" s="192"/>
      <c r="D14" s="192"/>
      <c r="E14" s="192"/>
      <c r="F14" s="192"/>
      <c r="G14" s="192"/>
      <c r="H14" s="192"/>
      <c r="I14" s="192"/>
    </row>
    <row r="15" spans="1:9" ht="15">
      <c r="A15" s="193" t="s">
        <v>232</v>
      </c>
      <c r="B15" s="187"/>
      <c r="C15" s="187"/>
      <c r="D15" s="187"/>
      <c r="E15" s="187"/>
      <c r="F15" s="187"/>
      <c r="G15" s="187"/>
      <c r="H15" s="187"/>
      <c r="I15" s="187"/>
    </row>
    <row r="16" spans="1:9" ht="15">
      <c r="A16" s="186" t="s">
        <v>1</v>
      </c>
      <c r="B16" s="187"/>
      <c r="C16" s="187"/>
      <c r="D16" s="187"/>
      <c r="E16" s="187"/>
      <c r="F16" s="187"/>
      <c r="G16" s="187"/>
      <c r="H16" s="187"/>
      <c r="I16" s="187"/>
    </row>
    <row r="17" spans="1:9" s="87" customFormat="1" ht="15">
      <c r="A17" s="194" t="s">
        <v>2</v>
      </c>
      <c r="B17" s="187"/>
      <c r="C17" s="187"/>
      <c r="D17" s="187"/>
      <c r="E17" s="187"/>
      <c r="F17" s="187"/>
      <c r="G17" s="187"/>
      <c r="H17" s="187"/>
      <c r="I17" s="187"/>
    </row>
    <row r="18" spans="1:9" s="89" customFormat="1" ht="49.5" customHeight="1">
      <c r="A18" s="195" t="s">
        <v>3</v>
      </c>
      <c r="B18" s="195"/>
      <c r="C18" s="195" t="s">
        <v>4</v>
      </c>
      <c r="D18" s="196"/>
      <c r="E18" s="196"/>
      <c r="F18" s="196"/>
      <c r="G18" s="88" t="s">
        <v>129</v>
      </c>
      <c r="H18" s="88" t="s">
        <v>130</v>
      </c>
      <c r="I18" s="88" t="s">
        <v>131</v>
      </c>
    </row>
    <row r="19" spans="1:10" ht="15.75">
      <c r="A19" s="90" t="s">
        <v>8</v>
      </c>
      <c r="B19" s="91" t="s">
        <v>132</v>
      </c>
      <c r="C19" s="197" t="s">
        <v>132</v>
      </c>
      <c r="D19" s="198"/>
      <c r="E19" s="198"/>
      <c r="F19" s="198"/>
      <c r="G19" s="91"/>
      <c r="H19" s="109">
        <f>+H20+H26</f>
        <v>2546378.1</v>
      </c>
      <c r="I19" s="109">
        <f>+I20+I26</f>
        <v>2708564.61</v>
      </c>
      <c r="J19" s="130"/>
    </row>
    <row r="20" spans="1:9" ht="15.75">
      <c r="A20" s="93" t="s">
        <v>10</v>
      </c>
      <c r="B20" s="94" t="s">
        <v>133</v>
      </c>
      <c r="C20" s="199" t="s">
        <v>133</v>
      </c>
      <c r="D20" s="199"/>
      <c r="E20" s="199"/>
      <c r="F20" s="199"/>
      <c r="G20" s="94"/>
      <c r="H20" s="110">
        <f>+H21+H22+H23+H24</f>
        <v>2506860.5900000003</v>
      </c>
      <c r="I20" s="110">
        <v>2681307.86</v>
      </c>
    </row>
    <row r="21" spans="1:9" ht="15.75">
      <c r="A21" s="93" t="s">
        <v>134</v>
      </c>
      <c r="B21" s="94" t="s">
        <v>59</v>
      </c>
      <c r="C21" s="199" t="s">
        <v>59</v>
      </c>
      <c r="D21" s="199"/>
      <c r="E21" s="199"/>
      <c r="F21" s="199"/>
      <c r="G21" s="94"/>
      <c r="H21" s="110">
        <v>1618051.7</v>
      </c>
      <c r="I21" s="117">
        <v>1807530.8</v>
      </c>
    </row>
    <row r="22" spans="1:9" ht="15.75">
      <c r="A22" s="93" t="s">
        <v>135</v>
      </c>
      <c r="B22" s="96" t="s">
        <v>136</v>
      </c>
      <c r="C22" s="200" t="s">
        <v>136</v>
      </c>
      <c r="D22" s="200"/>
      <c r="E22" s="200"/>
      <c r="F22" s="200"/>
      <c r="G22" s="96"/>
      <c r="H22" s="110">
        <v>844181.79</v>
      </c>
      <c r="I22" s="117">
        <v>813160.08</v>
      </c>
    </row>
    <row r="23" spans="1:9" ht="15.75">
      <c r="A23" s="93" t="s">
        <v>137</v>
      </c>
      <c r="B23" s="94" t="s">
        <v>138</v>
      </c>
      <c r="C23" s="200" t="s">
        <v>138</v>
      </c>
      <c r="D23" s="200"/>
      <c r="E23" s="200"/>
      <c r="F23" s="200"/>
      <c r="G23" s="94"/>
      <c r="H23" s="110">
        <v>44472.96</v>
      </c>
      <c r="I23" s="117"/>
    </row>
    <row r="24" spans="1:9" ht="15.75">
      <c r="A24" s="93" t="s">
        <v>139</v>
      </c>
      <c r="B24" s="96" t="s">
        <v>140</v>
      </c>
      <c r="C24" s="200" t="s">
        <v>140</v>
      </c>
      <c r="D24" s="200"/>
      <c r="E24" s="200"/>
      <c r="F24" s="200"/>
      <c r="G24" s="96"/>
      <c r="H24" s="111">
        <v>154.14</v>
      </c>
      <c r="I24" s="117">
        <v>60616.98</v>
      </c>
    </row>
    <row r="25" spans="1:9" ht="15.75">
      <c r="A25" s="93" t="s">
        <v>17</v>
      </c>
      <c r="B25" s="94" t="s">
        <v>141</v>
      </c>
      <c r="C25" s="200" t="s">
        <v>141</v>
      </c>
      <c r="D25" s="200"/>
      <c r="E25" s="200"/>
      <c r="F25" s="200"/>
      <c r="G25" s="94"/>
      <c r="H25" s="109"/>
      <c r="I25" s="116"/>
    </row>
    <row r="26" spans="1:9" ht="15.75">
      <c r="A26" s="93" t="s">
        <v>37</v>
      </c>
      <c r="B26" s="94" t="s">
        <v>142</v>
      </c>
      <c r="C26" s="200" t="s">
        <v>142</v>
      </c>
      <c r="D26" s="200"/>
      <c r="E26" s="200"/>
      <c r="F26" s="200"/>
      <c r="G26" s="94"/>
      <c r="H26" s="109">
        <f>+H27+H28</f>
        <v>39517.51</v>
      </c>
      <c r="I26" s="109">
        <f>+I27+I28</f>
        <v>27256.75</v>
      </c>
    </row>
    <row r="27" spans="1:9" ht="15.75">
      <c r="A27" s="93" t="s">
        <v>143</v>
      </c>
      <c r="B27" s="96" t="s">
        <v>144</v>
      </c>
      <c r="C27" s="200" t="s">
        <v>144</v>
      </c>
      <c r="D27" s="200"/>
      <c r="E27" s="200"/>
      <c r="F27" s="200"/>
      <c r="G27" s="96"/>
      <c r="H27" s="110">
        <v>39517.51</v>
      </c>
      <c r="I27" s="117">
        <v>27256.75</v>
      </c>
    </row>
    <row r="28" spans="1:9" ht="15.75">
      <c r="A28" s="93" t="s">
        <v>145</v>
      </c>
      <c r="B28" s="96" t="s">
        <v>146</v>
      </c>
      <c r="C28" s="200" t="s">
        <v>146</v>
      </c>
      <c r="D28" s="200"/>
      <c r="E28" s="200"/>
      <c r="F28" s="200"/>
      <c r="G28" s="96"/>
      <c r="H28" s="109"/>
      <c r="I28" s="116"/>
    </row>
    <row r="29" spans="1:9" ht="15.75">
      <c r="A29" s="90" t="s">
        <v>44</v>
      </c>
      <c r="B29" s="91" t="s">
        <v>147</v>
      </c>
      <c r="C29" s="197" t="s">
        <v>147</v>
      </c>
      <c r="D29" s="197"/>
      <c r="E29" s="197"/>
      <c r="F29" s="197"/>
      <c r="G29" s="91"/>
      <c r="H29" s="109">
        <f>+H30+H31+H32+H33+H34+H35+H36+H37+H38+H39+H40+H41+H42+H43</f>
        <v>2538195.86</v>
      </c>
      <c r="I29" s="109">
        <f>+I30+I31+I32+I33+I34+I35+I36+I37+I38+I39+I40+I41+I42+I43</f>
        <v>2708564.61</v>
      </c>
    </row>
    <row r="30" spans="1:9" ht="15.75">
      <c r="A30" s="93" t="s">
        <v>10</v>
      </c>
      <c r="B30" s="94" t="s">
        <v>148</v>
      </c>
      <c r="C30" s="200" t="s">
        <v>149</v>
      </c>
      <c r="D30" s="201"/>
      <c r="E30" s="201"/>
      <c r="F30" s="201"/>
      <c r="G30" s="94"/>
      <c r="H30" s="112">
        <v>2122150.53</v>
      </c>
      <c r="I30" s="117">
        <v>2171165.56</v>
      </c>
    </row>
    <row r="31" spans="1:9" ht="15.75">
      <c r="A31" s="93" t="s">
        <v>150</v>
      </c>
      <c r="B31" s="94" t="s">
        <v>151</v>
      </c>
      <c r="C31" s="200" t="s">
        <v>152</v>
      </c>
      <c r="D31" s="201"/>
      <c r="E31" s="201"/>
      <c r="F31" s="201"/>
      <c r="G31" s="94"/>
      <c r="H31" s="112">
        <v>38102.11</v>
      </c>
      <c r="I31" s="117">
        <v>39973.75</v>
      </c>
    </row>
    <row r="32" spans="1:9" ht="15.75">
      <c r="A32" s="93" t="s">
        <v>37</v>
      </c>
      <c r="B32" s="94" t="s">
        <v>153</v>
      </c>
      <c r="C32" s="200" t="s">
        <v>154</v>
      </c>
      <c r="D32" s="201"/>
      <c r="E32" s="201"/>
      <c r="F32" s="201"/>
      <c r="G32" s="94"/>
      <c r="H32" s="112">
        <v>164482.86</v>
      </c>
      <c r="I32" s="117">
        <v>163274.77</v>
      </c>
    </row>
    <row r="33" spans="1:9" ht="15.75">
      <c r="A33" s="93" t="s">
        <v>42</v>
      </c>
      <c r="B33" s="94" t="s">
        <v>155</v>
      </c>
      <c r="C33" s="199" t="s">
        <v>156</v>
      </c>
      <c r="D33" s="201"/>
      <c r="E33" s="201"/>
      <c r="F33" s="201"/>
      <c r="G33" s="94"/>
      <c r="H33" s="112"/>
      <c r="I33" s="117"/>
    </row>
    <row r="34" spans="1:9" ht="15.75">
      <c r="A34" s="93" t="s">
        <v>54</v>
      </c>
      <c r="B34" s="94" t="s">
        <v>157</v>
      </c>
      <c r="C34" s="199" t="s">
        <v>158</v>
      </c>
      <c r="D34" s="201"/>
      <c r="E34" s="201"/>
      <c r="F34" s="201"/>
      <c r="G34" s="94"/>
      <c r="H34" s="112">
        <v>46439.1</v>
      </c>
      <c r="I34" s="117">
        <v>79019.28</v>
      </c>
    </row>
    <row r="35" spans="1:9" ht="15.75">
      <c r="A35" s="93" t="s">
        <v>159</v>
      </c>
      <c r="B35" s="94" t="s">
        <v>160</v>
      </c>
      <c r="C35" s="199" t="s">
        <v>161</v>
      </c>
      <c r="D35" s="201"/>
      <c r="E35" s="201"/>
      <c r="F35" s="201"/>
      <c r="G35" s="94"/>
      <c r="H35" s="112">
        <v>4944.2</v>
      </c>
      <c r="I35" s="117">
        <v>5082.5</v>
      </c>
    </row>
    <row r="36" spans="1:9" ht="15.75">
      <c r="A36" s="93" t="s">
        <v>162</v>
      </c>
      <c r="B36" s="94" t="s">
        <v>163</v>
      </c>
      <c r="C36" s="199" t="s">
        <v>164</v>
      </c>
      <c r="D36" s="201"/>
      <c r="E36" s="201"/>
      <c r="F36" s="201"/>
      <c r="G36" s="94"/>
      <c r="H36" s="113">
        <v>10480.15</v>
      </c>
      <c r="I36" s="113"/>
    </row>
    <row r="37" spans="1:9" ht="15.75">
      <c r="A37" s="93" t="s">
        <v>165</v>
      </c>
      <c r="B37" s="94" t="s">
        <v>166</v>
      </c>
      <c r="C37" s="200" t="s">
        <v>166</v>
      </c>
      <c r="D37" s="201"/>
      <c r="E37" s="201"/>
      <c r="F37" s="201"/>
      <c r="G37" s="94"/>
      <c r="H37" s="112"/>
      <c r="I37" s="113">
        <v>28031.02</v>
      </c>
    </row>
    <row r="38" spans="1:9" ht="15.75">
      <c r="A38" s="93" t="s">
        <v>167</v>
      </c>
      <c r="B38" s="94" t="s">
        <v>168</v>
      </c>
      <c r="C38" s="199" t="s">
        <v>168</v>
      </c>
      <c r="D38" s="201"/>
      <c r="E38" s="201"/>
      <c r="F38" s="201"/>
      <c r="G38" s="94"/>
      <c r="H38" s="113">
        <v>73877.91</v>
      </c>
      <c r="I38" s="113">
        <v>32984.74</v>
      </c>
    </row>
    <row r="39" spans="1:9" ht="15.75" customHeight="1">
      <c r="A39" s="93" t="s">
        <v>169</v>
      </c>
      <c r="B39" s="94" t="s">
        <v>170</v>
      </c>
      <c r="C39" s="200" t="s">
        <v>171</v>
      </c>
      <c r="D39" s="196"/>
      <c r="E39" s="196"/>
      <c r="F39" s="196"/>
      <c r="G39" s="94"/>
      <c r="H39" s="113"/>
      <c r="I39" s="113">
        <v>26238</v>
      </c>
    </row>
    <row r="40" spans="1:9" ht="15.75" customHeight="1">
      <c r="A40" s="93" t="s">
        <v>172</v>
      </c>
      <c r="B40" s="94" t="s">
        <v>173</v>
      </c>
      <c r="C40" s="200" t="s">
        <v>174</v>
      </c>
      <c r="D40" s="201"/>
      <c r="E40" s="201"/>
      <c r="F40" s="201"/>
      <c r="G40" s="94"/>
      <c r="H40" s="113"/>
      <c r="I40" s="113"/>
    </row>
    <row r="41" spans="1:9" ht="15.75">
      <c r="A41" s="93" t="s">
        <v>175</v>
      </c>
      <c r="B41" s="94" t="s">
        <v>176</v>
      </c>
      <c r="C41" s="200" t="s">
        <v>177</v>
      </c>
      <c r="D41" s="201"/>
      <c r="E41" s="201"/>
      <c r="F41" s="201"/>
      <c r="G41" s="94"/>
      <c r="H41" s="113"/>
      <c r="I41" s="113"/>
    </row>
    <row r="42" spans="1:9" ht="15.75">
      <c r="A42" s="93" t="s">
        <v>178</v>
      </c>
      <c r="B42" s="94" t="s">
        <v>179</v>
      </c>
      <c r="C42" s="200" t="s">
        <v>180</v>
      </c>
      <c r="D42" s="201"/>
      <c r="E42" s="201"/>
      <c r="F42" s="201"/>
      <c r="G42" s="94"/>
      <c r="H42" s="112">
        <v>37386.89</v>
      </c>
      <c r="I42" s="113">
        <v>43159.9</v>
      </c>
    </row>
    <row r="43" spans="1:9" ht="15.75">
      <c r="A43" s="93" t="s">
        <v>181</v>
      </c>
      <c r="B43" s="94" t="s">
        <v>182</v>
      </c>
      <c r="C43" s="202" t="s">
        <v>183</v>
      </c>
      <c r="D43" s="203"/>
      <c r="E43" s="203"/>
      <c r="F43" s="204"/>
      <c r="G43" s="94"/>
      <c r="H43" s="112">
        <v>40332.11</v>
      </c>
      <c r="I43" s="113">
        <v>119635.09</v>
      </c>
    </row>
    <row r="44" spans="1:9" ht="15.75">
      <c r="A44" s="91" t="s">
        <v>46</v>
      </c>
      <c r="B44" s="95" t="s">
        <v>184</v>
      </c>
      <c r="C44" s="205" t="s">
        <v>184</v>
      </c>
      <c r="D44" s="206"/>
      <c r="E44" s="206"/>
      <c r="F44" s="207"/>
      <c r="G44" s="95"/>
      <c r="H44" s="114">
        <f>+H19-H29</f>
        <v>8182.2400000002235</v>
      </c>
      <c r="I44" s="114">
        <f>+I19-I29</f>
        <v>0</v>
      </c>
    </row>
    <row r="45" spans="1:9" ht="15.75">
      <c r="A45" s="91" t="s">
        <v>57</v>
      </c>
      <c r="B45" s="91" t="s">
        <v>185</v>
      </c>
      <c r="C45" s="208" t="s">
        <v>185</v>
      </c>
      <c r="D45" s="206"/>
      <c r="E45" s="206"/>
      <c r="F45" s="207"/>
      <c r="G45" s="92"/>
      <c r="H45" s="114"/>
      <c r="I45" s="92"/>
    </row>
    <row r="46" spans="1:9" ht="15.75">
      <c r="A46" s="96" t="s">
        <v>186</v>
      </c>
      <c r="B46" s="94" t="s">
        <v>187</v>
      </c>
      <c r="C46" s="202" t="s">
        <v>188</v>
      </c>
      <c r="D46" s="203"/>
      <c r="E46" s="203"/>
      <c r="F46" s="204"/>
      <c r="G46" s="97"/>
      <c r="H46" s="115"/>
      <c r="I46" s="97"/>
    </row>
    <row r="47" spans="1:9" ht="15.75">
      <c r="A47" s="96" t="s">
        <v>17</v>
      </c>
      <c r="B47" s="94" t="s">
        <v>189</v>
      </c>
      <c r="C47" s="202" t="s">
        <v>189</v>
      </c>
      <c r="D47" s="203"/>
      <c r="E47" s="203"/>
      <c r="F47" s="204"/>
      <c r="G47" s="97"/>
      <c r="H47" s="115"/>
      <c r="I47" s="97"/>
    </row>
    <row r="48" spans="1:9" ht="15.75">
      <c r="A48" s="96" t="s">
        <v>190</v>
      </c>
      <c r="B48" s="94" t="s">
        <v>191</v>
      </c>
      <c r="C48" s="202" t="s">
        <v>192</v>
      </c>
      <c r="D48" s="203"/>
      <c r="E48" s="203"/>
      <c r="F48" s="204"/>
      <c r="G48" s="97"/>
      <c r="H48" s="115"/>
      <c r="I48" s="97"/>
    </row>
    <row r="49" spans="1:9" ht="15.75">
      <c r="A49" s="91" t="s">
        <v>62</v>
      </c>
      <c r="B49" s="95" t="s">
        <v>193</v>
      </c>
      <c r="C49" s="209" t="s">
        <v>193</v>
      </c>
      <c r="D49" s="210"/>
      <c r="E49" s="210"/>
      <c r="F49" s="211"/>
      <c r="G49" s="92"/>
      <c r="H49" s="114"/>
      <c r="I49" s="92"/>
    </row>
    <row r="50" spans="1:9" ht="30" customHeight="1">
      <c r="A50" s="91" t="s">
        <v>74</v>
      </c>
      <c r="B50" s="95" t="s">
        <v>194</v>
      </c>
      <c r="C50" s="212" t="s">
        <v>194</v>
      </c>
      <c r="D50" s="213"/>
      <c r="E50" s="213"/>
      <c r="F50" s="214"/>
      <c r="G50" s="92"/>
      <c r="H50" s="114"/>
      <c r="I50" s="92"/>
    </row>
    <row r="51" spans="1:9" ht="15.75">
      <c r="A51" s="91" t="s">
        <v>83</v>
      </c>
      <c r="B51" s="95" t="s">
        <v>195</v>
      </c>
      <c r="C51" s="205" t="s">
        <v>195</v>
      </c>
      <c r="D51" s="206"/>
      <c r="E51" s="206"/>
      <c r="F51" s="207"/>
      <c r="G51" s="92"/>
      <c r="H51" s="114"/>
      <c r="I51" s="92"/>
    </row>
    <row r="52" spans="1:9" ht="30" customHeight="1">
      <c r="A52" s="91" t="s">
        <v>196</v>
      </c>
      <c r="B52" s="91" t="s">
        <v>197</v>
      </c>
      <c r="C52" s="215" t="s">
        <v>197</v>
      </c>
      <c r="D52" s="213"/>
      <c r="E52" s="213"/>
      <c r="F52" s="214"/>
      <c r="G52" s="92"/>
      <c r="H52" s="114"/>
      <c r="I52" s="92"/>
    </row>
    <row r="53" spans="1:9" ht="15.75">
      <c r="A53" s="91" t="s">
        <v>10</v>
      </c>
      <c r="B53" s="91" t="s">
        <v>198</v>
      </c>
      <c r="C53" s="208" t="s">
        <v>198</v>
      </c>
      <c r="D53" s="206"/>
      <c r="E53" s="206"/>
      <c r="F53" s="207"/>
      <c r="G53" s="92"/>
      <c r="H53" s="114"/>
      <c r="I53" s="92"/>
    </row>
    <row r="54" spans="1:9" ht="15.75">
      <c r="A54" s="91" t="s">
        <v>199</v>
      </c>
      <c r="B54" s="95" t="s">
        <v>200</v>
      </c>
      <c r="C54" s="205" t="s">
        <v>200</v>
      </c>
      <c r="D54" s="206"/>
      <c r="E54" s="206"/>
      <c r="F54" s="207"/>
      <c r="G54" s="92"/>
      <c r="H54" s="114"/>
      <c r="I54" s="114"/>
    </row>
    <row r="55" spans="1:9" ht="15.75">
      <c r="A55" s="96" t="s">
        <v>10</v>
      </c>
      <c r="B55" s="94" t="s">
        <v>201</v>
      </c>
      <c r="C55" s="202" t="s">
        <v>201</v>
      </c>
      <c r="D55" s="203"/>
      <c r="E55" s="203"/>
      <c r="F55" s="204"/>
      <c r="G55" s="97"/>
      <c r="H55" s="115"/>
      <c r="I55" s="97"/>
    </row>
    <row r="56" spans="1:9" ht="15.75">
      <c r="A56" s="96" t="s">
        <v>17</v>
      </c>
      <c r="B56" s="94" t="s">
        <v>202</v>
      </c>
      <c r="C56" s="202" t="s">
        <v>202</v>
      </c>
      <c r="D56" s="203"/>
      <c r="E56" s="203"/>
      <c r="F56" s="204"/>
      <c r="G56" s="97"/>
      <c r="H56" s="115"/>
      <c r="I56" s="97"/>
    </row>
    <row r="57" spans="1:9" ht="12.75">
      <c r="A57" s="98"/>
      <c r="B57" s="98"/>
      <c r="C57" s="98"/>
      <c r="D57" s="98"/>
      <c r="G57" s="99"/>
      <c r="H57" s="99"/>
      <c r="I57" s="99"/>
    </row>
    <row r="58" spans="1:9" ht="15.75">
      <c r="A58" s="100"/>
      <c r="B58" s="99"/>
      <c r="C58" s="221" t="s">
        <v>230</v>
      </c>
      <c r="D58" s="222"/>
      <c r="E58" s="99"/>
      <c r="F58" s="100"/>
      <c r="G58" s="83"/>
      <c r="H58" s="219" t="s">
        <v>231</v>
      </c>
      <c r="I58" s="220"/>
    </row>
    <row r="59" spans="2:9" s="87" customFormat="1" ht="34.5" customHeight="1">
      <c r="B59" s="101"/>
      <c r="C59" s="223" t="s">
        <v>216</v>
      </c>
      <c r="D59" s="187"/>
      <c r="G59" s="102" t="s">
        <v>107</v>
      </c>
      <c r="H59" s="224" t="s">
        <v>108</v>
      </c>
      <c r="I59" s="224"/>
    </row>
    <row r="61" spans="3:9" ht="12.75">
      <c r="C61" s="216" t="s">
        <v>218</v>
      </c>
      <c r="D61" s="216"/>
      <c r="G61" s="83"/>
      <c r="H61" s="176" t="s">
        <v>222</v>
      </c>
      <c r="I61" s="176"/>
    </row>
    <row r="62" spans="3:9" ht="12.75">
      <c r="C62" s="217" t="s">
        <v>219</v>
      </c>
      <c r="D62" s="218"/>
      <c r="G62" s="125" t="s">
        <v>107</v>
      </c>
      <c r="H62" s="178" t="s">
        <v>217</v>
      </c>
      <c r="I62" s="179"/>
    </row>
  </sheetData>
  <sheetProtection/>
  <mergeCells count="63">
    <mergeCell ref="C56:F56"/>
    <mergeCell ref="C61:D61"/>
    <mergeCell ref="H61:I61"/>
    <mergeCell ref="C62:D62"/>
    <mergeCell ref="H62:I62"/>
    <mergeCell ref="H58:I58"/>
    <mergeCell ref="C58:D58"/>
    <mergeCell ref="C59:D59"/>
    <mergeCell ref="H59:I59"/>
    <mergeCell ref="C50:F50"/>
    <mergeCell ref="C51:F51"/>
    <mergeCell ref="C52:F52"/>
    <mergeCell ref="C53:F53"/>
    <mergeCell ref="C54:F54"/>
    <mergeCell ref="C55:F55"/>
    <mergeCell ref="C44:F44"/>
    <mergeCell ref="C45:F45"/>
    <mergeCell ref="C46:F46"/>
    <mergeCell ref="C47:F47"/>
    <mergeCell ref="C48:F48"/>
    <mergeCell ref="C49:F49"/>
    <mergeCell ref="C38:F38"/>
    <mergeCell ref="C39:F39"/>
    <mergeCell ref="C40:F40"/>
    <mergeCell ref="C41:F41"/>
    <mergeCell ref="C42:F42"/>
    <mergeCell ref="C43:F43"/>
    <mergeCell ref="C32:F32"/>
    <mergeCell ref="C33:F33"/>
    <mergeCell ref="C34:F34"/>
    <mergeCell ref="C35:F35"/>
    <mergeCell ref="C36:F36"/>
    <mergeCell ref="C37:F37"/>
    <mergeCell ref="C26:F26"/>
    <mergeCell ref="C27:F27"/>
    <mergeCell ref="C28:F28"/>
    <mergeCell ref="C29:F29"/>
    <mergeCell ref="C30:F30"/>
    <mergeCell ref="C31:F31"/>
    <mergeCell ref="C20:F20"/>
    <mergeCell ref="C21:F21"/>
    <mergeCell ref="C22:F22"/>
    <mergeCell ref="C23:F23"/>
    <mergeCell ref="C24:F24"/>
    <mergeCell ref="C25:F25"/>
    <mergeCell ref="A15:I15"/>
    <mergeCell ref="A16:I16"/>
    <mergeCell ref="A17:I17"/>
    <mergeCell ref="A18:B18"/>
    <mergeCell ref="C18:F18"/>
    <mergeCell ref="C19:F19"/>
    <mergeCell ref="A9:I9"/>
    <mergeCell ref="A10:I10"/>
    <mergeCell ref="A11:I11"/>
    <mergeCell ref="A12:I12"/>
    <mergeCell ref="A13:I13"/>
    <mergeCell ref="A14:I14"/>
    <mergeCell ref="G3:I3"/>
    <mergeCell ref="A4:I4"/>
    <mergeCell ref="A5:I5"/>
    <mergeCell ref="A6:I6"/>
    <mergeCell ref="A7:I7"/>
    <mergeCell ref="A8:I8"/>
  </mergeCells>
  <printOptions/>
  <pageMargins left="0.42" right="0.12" top="0.66" bottom="0.45" header="0.66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TOP</cp:lastModifiedBy>
  <cp:lastPrinted>2013-07-31T08:10:53Z</cp:lastPrinted>
  <dcterms:created xsi:type="dcterms:W3CDTF">2009-07-20T14:30:53Z</dcterms:created>
  <dcterms:modified xsi:type="dcterms:W3CDTF">2013-10-25T09:50:26Z</dcterms:modified>
  <cp:category/>
  <cp:version/>
  <cp:contentType/>
  <cp:contentStatus/>
</cp:coreProperties>
</file>