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7280" windowHeight="9765" tabRatio="978" activeTab="1"/>
  </bookViews>
  <sheets>
    <sheet name="FINANSŲ BŪKLĖS ATASKAITA 2012" sheetId="1" r:id="rId1"/>
    <sheet name="VEIKLOS REZULTATŲ ATASK. 2012" sheetId="2" r:id="rId2"/>
  </sheets>
  <definedNames>
    <definedName name="_xlnm.Print_Area" localSheetId="0">'FINANSŲ BŪKLĖS ATASKAITA 2012'!$A$1:$G$98</definedName>
    <definedName name="_xlnm.Print_Titles" localSheetId="0">'FINANSŲ BŪKLĖS ATASKAITA 2012'!$18:$18</definedName>
  </definedNames>
  <calcPr fullCalcOnLoad="1"/>
</workbook>
</file>

<file path=xl/sharedStrings.xml><?xml version="1.0" encoding="utf-8"?>
<sst xmlns="http://schemas.openxmlformats.org/spreadsheetml/2006/main" count="328" uniqueCount="235">
  <si>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</si>
  <si>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</si>
  <si>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</si>
  <si>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</si>
  <si>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</si>
  <si>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</si>
  <si>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</si>
  <si>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</si>
  <si>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</si>
  <si>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</si>
  <si>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</si>
  <si>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</si>
  <si>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</si>
  <si>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</si>
  <si>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</si>
  <si>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</si>
  <si>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</si>
  <si>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</si>
  <si>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</si>
  <si>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</si>
  <si>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</si>
  <si>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</si>
  <si>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</si>
  <si>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</si>
  <si>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</si>
  <si>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</si>
  <si>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</si>
  <si>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</si>
  <si>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</si>
  <si>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</si>
  <si>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</si>
  <si>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</si>
  <si>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</si>
  <si>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</si>
  <si>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</si>
  <si>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</si>
  <si>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</si>
  <si>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</si>
  <si>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</si>
  <si>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</si>
  <si>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</si>
  <si>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</si>
  <si>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</si>
  <si>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</si>
  <si>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</si>
  <si>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</si>
  <si>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</si>
  <si>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</si>
  <si>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</si>
  <si>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</si>
  <si>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</si>
  <si>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</si>
  <si>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</si>
  <si>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</si>
  <si>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</si>
  <si>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</si>
  <si>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</si>
  <si>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</si>
  <si>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</si>
  <si>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</si>
  <si>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</si>
  <si>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</si>
  <si>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</si>
  <si>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</si>
  <si>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</si>
  <si>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</si>
  <si>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</si>
  <si>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</si>
  <si>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</si>
  <si>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</si>
  <si>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</si>
  <si>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</si>
  <si>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</si>
  <si>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</si>
  <si>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</si>
  <si>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</si>
  <si>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</si>
  <si>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</si>
  <si>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</si>
  <si>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</si>
  <si>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</si>
  <si>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</si>
  <si>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</si>
  <si>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</si>
  <si>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</si>
  <si>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</si>
  <si>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</si>
  <si>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</si>
  <si>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</si>
  <si>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</si>
  <si>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</si>
  <si>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</si>
  <si>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</si>
  <si>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</si>
  <si>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</si>
  <si>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</si>
  <si>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</si>
  <si>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</si>
  <si>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</si>
  <si>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</si>
  <si>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</si>
  <si>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</si>
  <si>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</si>
  <si>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</si>
  <si>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</si>
  <si>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</si>
  <si>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</si>
  <si>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</si>
  <si>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</si>
  <si>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</si>
  <si>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</si>
  <si>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</si>
  <si>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</si>
  <si>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</si>
  <si>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</si>
  <si>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</si>
  <si>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</si>
  <si>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</si>
  <si>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</si>
  <si>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</si>
  <si>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</si>
  <si>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</si>
  <si>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</si>
  <si>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</si>
  <si>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</si>
  <si>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</si>
  <si>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</si>
  <si>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</si>
  <si>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</si>
  <si>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</si>
  <si>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</si>
  <si>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</si>
  <si>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</si>
  <si>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</si>
  <si>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</si>
  <si>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</si>
  <si>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</si>
  <si>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</si>
  <si>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</si>
  <si>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</si>
  <si>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</si>
  <si>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</si>
  <si>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</si>
  <si>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</si>
  <si>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</si>
  <si>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</si>
  <si>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</si>
  <si>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</si>
  <si>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</si>
  <si>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</si>
  <si>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</si>
  <si>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</si>
  <si>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</si>
  <si>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</si>
  <si>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</si>
  <si>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</si>
  <si>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</si>
  <si>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</si>
  <si>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</si>
  <si>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</si>
  <si>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</si>
  <si>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</si>
  <si>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</si>
  <si>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</si>
  <si>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</si>
  <si>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</si>
  <si>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</si>
  <si>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</si>
  <si>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</si>
  <si>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</si>
  <si>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</si>
  <si>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</si>
  <si>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</si>
  <si>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</si>
  <si>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</si>
  <si>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</si>
  <si>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</si>
  <si>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</si>
  <si>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</si>
  <si>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</si>
  <si>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</si>
  <si>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</si>
  <si>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</si>
  <si>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</si>
  <si>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</si>
  <si>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</si>
  <si>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</si>
  <si>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</si>
  <si>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</si>
  <si>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</si>
  <si>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</si>
  <si>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</si>
  <si>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</si>
  <si>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</si>
  <si>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</si>
  <si>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</si>
  <si>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</si>
  <si>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</si>
  <si>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</si>
  <si>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</si>
  <si>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</si>
  <si>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</si>
  <si>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</si>
  <si>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</si>
  <si>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 xml:space="preserve">                  </t>
  </si>
  <si>
    <t xml:space="preserve">       Prestižas</t>
  </si>
  <si>
    <t>Gautinos trumpalaikės finansinės sumos</t>
  </si>
  <si>
    <t>III.2</t>
  </si>
  <si>
    <t xml:space="preserve"> III.3</t>
  </si>
  <si>
    <t>III.6</t>
  </si>
  <si>
    <t>II.6.1</t>
  </si>
  <si>
    <r>
      <t>II.6.2</t>
    </r>
  </si>
  <si>
    <t>II.11</t>
  </si>
  <si>
    <t>II. 12</t>
  </si>
  <si>
    <t>Mokėtinos sumos į Europos Sąjungos biudžetą</t>
  </si>
  <si>
    <t xml:space="preserve"> </t>
  </si>
  <si>
    <t>(viešojo sektoriaus subjekto vadovas arba jo įgaliotas administracijos vadovas)</t>
  </si>
  <si>
    <t>(vardas, pavardė)</t>
  </si>
  <si>
    <t>Vyr.buhalterė</t>
  </si>
  <si>
    <t>(vyriausiasis buhalteris (buhalteris))</t>
  </si>
  <si>
    <t xml:space="preserve">(Redakcijos 3, 4, 6, taikoma finansinių ataskaitų rinkiniams, sudaromiems už 2012 metus ir vėlesnius ataskaitinius laikotarpius) </t>
  </si>
  <si>
    <t>Sonata Litvinienė</t>
  </si>
  <si>
    <t>Regina Gineitienė</t>
  </si>
  <si>
    <t>190283428,  Laukžemės g. 9, Darbėnai</t>
  </si>
  <si>
    <t>KRETINGOS RAJONO DARBĖNŲ   GIMNAZIJA</t>
  </si>
  <si>
    <t>KRETINGOS RAJONO DARBĖNŲ GIMNAZIJA</t>
  </si>
  <si>
    <t>190283428, Laukžemės  g. 9, Darbėnai</t>
  </si>
  <si>
    <t>Regina Ginetienė</t>
  </si>
  <si>
    <t>XIV.1</t>
  </si>
  <si>
    <t>Veiklos mokesčių sąnaudos</t>
  </si>
  <si>
    <t>XIV.2</t>
  </si>
  <si>
    <t>Pagrindinės veiklos kitos  sąnaudos</t>
  </si>
  <si>
    <t>2013-04-30 Nr.  (4.2) F1-</t>
  </si>
  <si>
    <t>PAGAL 2013 M. KOVO 31 D. DUOMENIS</t>
  </si>
  <si>
    <t>2013 04 30 Nr.(4.2) F1-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</si>
</sst>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6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u val="single"/>
      <sz val="11"/>
      <name val="TimesNewRoman,Bold"/>
      <family val="0"/>
    </font>
    <font>
      <b/>
      <sz val="11"/>
      <name val="Times New Roman"/>
      <family val="1"/>
    </font>
    <font>
      <b/>
      <sz val="11"/>
      <name val="Arial"/>
      <family val="2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NewRoman,Bold"/>
      <family val="0"/>
    </font>
    <font>
      <b/>
      <u val="single"/>
      <sz val="11"/>
      <name val="TimesNewRoman,Bold"/>
      <family val="0"/>
    </font>
    <font>
      <b/>
      <sz val="11"/>
      <name val="TimesNewRoman,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vertical="center" wrapText="1"/>
    </xf>
    <xf numFmtId="2" fontId="4" fillId="33" borderId="14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11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9" fillId="33" borderId="10" xfId="0" applyNumberFormat="1" applyFont="1" applyFill="1" applyBorder="1" applyAlignment="1">
      <alignment horizontal="right" vertical="center"/>
    </xf>
    <xf numFmtId="2" fontId="9" fillId="33" borderId="10" xfId="0" applyNumberFormat="1" applyFont="1" applyFill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 wrapText="1"/>
    </xf>
    <xf numFmtId="2" fontId="4" fillId="33" borderId="0" xfId="0" applyNumberFormat="1" applyFont="1" applyFill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1" fontId="4" fillId="33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4" fillId="33" borderId="0" xfId="0" applyFont="1" applyFill="1" applyBorder="1" applyAlignment="1">
      <alignment vertical="center" wrapText="1"/>
    </xf>
    <xf numFmtId="0" fontId="19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2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23" xfId="0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showGridLines="0" zoomScaleSheetLayoutView="100" zoomScalePageLayoutView="0" workbookViewId="0" topLeftCell="A67">
      <selection activeCell="N93" sqref="N93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46.7109375" style="12" customWidth="1"/>
    <col min="5" max="5" width="10.28125" style="45" customWidth="1"/>
    <col min="6" max="6" width="17.00390625" style="11" customWidth="1"/>
    <col min="7" max="7" width="16.8515625" style="11" customWidth="1"/>
    <col min="8" max="8" width="12.140625" style="11" customWidth="1"/>
    <col min="9" max="9" width="0.13671875" style="11" customWidth="1"/>
    <col min="10" max="10" width="9.140625" style="11" hidden="1" customWidth="1"/>
    <col min="11" max="16384" width="9.140625" style="11" customWidth="1"/>
  </cols>
  <sheetData>
    <row r="1" spans="5:7" ht="12.75">
      <c r="E1" s="156" t="s">
        <v>90</v>
      </c>
      <c r="F1" s="157"/>
      <c r="G1" s="157"/>
    </row>
    <row r="2" spans="5:7" ht="12.75">
      <c r="E2" s="158" t="s">
        <v>110</v>
      </c>
      <c r="F2" s="159"/>
      <c r="G2" s="159"/>
    </row>
    <row r="3" spans="5:7" ht="34.5" customHeight="1">
      <c r="E3" s="163" t="s">
        <v>220</v>
      </c>
      <c r="F3" s="163"/>
      <c r="G3" s="163"/>
    </row>
    <row r="4" spans="1:7" ht="12" customHeight="1">
      <c r="A4" s="151" t="s">
        <v>89</v>
      </c>
      <c r="B4" s="152"/>
      <c r="C4" s="152"/>
      <c r="D4" s="152"/>
      <c r="E4" s="152"/>
      <c r="F4" s="144"/>
      <c r="G4" s="144"/>
    </row>
    <row r="5" spans="1:7" ht="12.75">
      <c r="A5" s="162"/>
      <c r="B5" s="162"/>
      <c r="C5" s="162"/>
      <c r="D5" s="162"/>
      <c r="E5" s="162"/>
      <c r="F5" s="162"/>
      <c r="G5" s="162"/>
    </row>
    <row r="6" spans="1:7" ht="12.75">
      <c r="A6" s="142" t="s">
        <v>224</v>
      </c>
      <c r="B6" s="160"/>
      <c r="C6" s="160"/>
      <c r="D6" s="160"/>
      <c r="E6" s="160"/>
      <c r="F6" s="161"/>
      <c r="G6" s="161"/>
    </row>
    <row r="7" spans="1:7" ht="12.75">
      <c r="A7" s="137" t="s">
        <v>111</v>
      </c>
      <c r="B7" s="143"/>
      <c r="C7" s="143"/>
      <c r="D7" s="143"/>
      <c r="E7" s="143"/>
      <c r="F7" s="144"/>
      <c r="G7" s="144"/>
    </row>
    <row r="8" spans="1:7" ht="12.75" customHeight="1">
      <c r="A8" s="142" t="s">
        <v>223</v>
      </c>
      <c r="B8" s="143"/>
      <c r="C8" s="143"/>
      <c r="D8" s="143"/>
      <c r="E8" s="143"/>
      <c r="F8" s="144"/>
      <c r="G8" s="144"/>
    </row>
    <row r="9" spans="1:7" ht="12.75">
      <c r="A9" s="146" t="s">
        <v>112</v>
      </c>
      <c r="B9" s="147"/>
      <c r="C9" s="147"/>
      <c r="D9" s="147"/>
      <c r="E9" s="147"/>
      <c r="F9" s="148"/>
      <c r="G9" s="148"/>
    </row>
    <row r="10" spans="1:7" ht="9" customHeight="1">
      <c r="A10" s="148"/>
      <c r="B10" s="148"/>
      <c r="C10" s="148"/>
      <c r="D10" s="148"/>
      <c r="E10" s="148"/>
      <c r="F10" s="148"/>
      <c r="G10" s="148"/>
    </row>
    <row r="11" spans="1:9" ht="6" customHeight="1">
      <c r="A11" s="145"/>
      <c r="B11" s="144"/>
      <c r="C11" s="144"/>
      <c r="D11" s="144"/>
      <c r="E11" s="144"/>
      <c r="I11" s="11" t="s">
        <v>215</v>
      </c>
    </row>
    <row r="12" spans="1:7" ht="12" customHeight="1">
      <c r="A12" s="151" t="s">
        <v>0</v>
      </c>
      <c r="B12" s="152"/>
      <c r="C12" s="152"/>
      <c r="D12" s="152"/>
      <c r="E12" s="152"/>
      <c r="F12" s="153"/>
      <c r="G12" s="153"/>
    </row>
    <row r="13" spans="1:7" ht="12.75">
      <c r="A13" s="151" t="s">
        <v>233</v>
      </c>
      <c r="B13" s="152"/>
      <c r="C13" s="152"/>
      <c r="D13" s="152"/>
      <c r="E13" s="152"/>
      <c r="F13" s="153"/>
      <c r="G13" s="153"/>
    </row>
    <row r="14" spans="1:7" ht="4.5" customHeight="1">
      <c r="A14" s="8"/>
      <c r="B14" s="71"/>
      <c r="C14" s="71"/>
      <c r="D14" s="71"/>
      <c r="E14" s="71"/>
      <c r="F14" s="72"/>
      <c r="G14" s="72"/>
    </row>
    <row r="15" spans="1:7" ht="12.75">
      <c r="A15" s="167" t="s">
        <v>232</v>
      </c>
      <c r="B15" s="168"/>
      <c r="C15" s="168"/>
      <c r="D15" s="168"/>
      <c r="E15" s="168"/>
      <c r="F15" s="169"/>
      <c r="G15" s="169"/>
    </row>
    <row r="16" spans="1:7" ht="12.75">
      <c r="A16" s="137" t="s">
        <v>1</v>
      </c>
      <c r="B16" s="137"/>
      <c r="C16" s="137"/>
      <c r="D16" s="137"/>
      <c r="E16" s="137"/>
      <c r="F16" s="144"/>
      <c r="G16" s="144"/>
    </row>
    <row r="17" spans="1:7" ht="12" customHeight="1">
      <c r="A17" s="8"/>
      <c r="B17" s="9"/>
      <c r="C17" s="9"/>
      <c r="D17" s="9"/>
      <c r="E17" s="149" t="s">
        <v>2</v>
      </c>
      <c r="F17" s="150"/>
      <c r="G17" s="150"/>
    </row>
    <row r="18" spans="1:10" ht="38.25">
      <c r="A18" s="3" t="s">
        <v>3</v>
      </c>
      <c r="B18" s="178" t="s">
        <v>4</v>
      </c>
      <c r="C18" s="179"/>
      <c r="D18" s="180"/>
      <c r="E18" s="2" t="s">
        <v>5</v>
      </c>
      <c r="F18" s="1" t="s">
        <v>6</v>
      </c>
      <c r="G18" s="1" t="s">
        <v>7</v>
      </c>
      <c r="H18" s="128"/>
      <c r="I18" s="129"/>
      <c r="J18" s="129"/>
    </row>
    <row r="19" spans="1:10" s="12" customFormat="1" ht="12.75" customHeight="1">
      <c r="A19" s="1" t="s">
        <v>8</v>
      </c>
      <c r="B19" s="13" t="s">
        <v>9</v>
      </c>
      <c r="C19" s="33"/>
      <c r="D19" s="14"/>
      <c r="E19" s="5"/>
      <c r="F19" s="118">
        <f>F20+F26+F37+F38</f>
        <v>446097.24</v>
      </c>
      <c r="G19" s="118">
        <f>G20+G26+G37+G38</f>
        <v>458227.22</v>
      </c>
      <c r="H19" s="128"/>
      <c r="I19" s="45"/>
      <c r="J19" s="45"/>
    </row>
    <row r="20" spans="1:10" s="12" customFormat="1" ht="12.75" customHeight="1">
      <c r="A20" s="32" t="s">
        <v>10</v>
      </c>
      <c r="B20" s="37" t="s">
        <v>92</v>
      </c>
      <c r="C20" s="16"/>
      <c r="D20" s="17"/>
      <c r="E20" s="5"/>
      <c r="F20" s="104">
        <f>+F21+F22+F23+F24+F25</f>
        <v>0</v>
      </c>
      <c r="G20" s="102">
        <f>+G21+G22+G23+G24+G25</f>
        <v>292.92</v>
      </c>
      <c r="H20" s="45"/>
      <c r="I20" s="45"/>
      <c r="J20" s="45"/>
    </row>
    <row r="21" spans="1:10" s="12" customFormat="1" ht="12.75" customHeight="1">
      <c r="A21" s="25" t="s">
        <v>11</v>
      </c>
      <c r="B21" s="7"/>
      <c r="C21" s="46" t="s">
        <v>12</v>
      </c>
      <c r="D21" s="26"/>
      <c r="E21" s="27"/>
      <c r="F21" s="15"/>
      <c r="G21" s="15"/>
      <c r="H21" s="45"/>
      <c r="I21" s="45"/>
      <c r="J21" s="45"/>
    </row>
    <row r="22" spans="1:10" s="12" customFormat="1" ht="12.75" customHeight="1">
      <c r="A22" s="25" t="s">
        <v>13</v>
      </c>
      <c r="B22" s="7"/>
      <c r="C22" s="46" t="s">
        <v>114</v>
      </c>
      <c r="D22" s="31"/>
      <c r="E22" s="47"/>
      <c r="F22" s="104"/>
      <c r="G22" s="15">
        <v>292.92</v>
      </c>
      <c r="H22" s="45"/>
      <c r="I22" s="45"/>
      <c r="J22" s="45"/>
    </row>
    <row r="23" spans="1:10" s="12" customFormat="1" ht="12.75" customHeight="1">
      <c r="A23" s="25" t="s">
        <v>14</v>
      </c>
      <c r="B23" s="7"/>
      <c r="C23" s="46" t="s">
        <v>15</v>
      </c>
      <c r="D23" s="31"/>
      <c r="E23" s="47"/>
      <c r="F23" s="102"/>
      <c r="G23" s="15"/>
      <c r="H23" s="45"/>
      <c r="I23" s="45"/>
      <c r="J23" s="45"/>
    </row>
    <row r="24" spans="1:10" s="12" customFormat="1" ht="12.75" customHeight="1">
      <c r="A24" s="25" t="s">
        <v>16</v>
      </c>
      <c r="B24" s="7"/>
      <c r="C24" s="46" t="s">
        <v>120</v>
      </c>
      <c r="D24" s="31"/>
      <c r="E24" s="48"/>
      <c r="F24" s="102"/>
      <c r="G24" s="15"/>
      <c r="H24" s="45"/>
      <c r="I24" s="135"/>
      <c r="J24" s="135"/>
    </row>
    <row r="25" spans="1:10" s="12" customFormat="1" ht="12.75" customHeight="1">
      <c r="A25" s="25" t="s">
        <v>88</v>
      </c>
      <c r="B25" s="6" t="s">
        <v>205</v>
      </c>
      <c r="C25" s="6"/>
      <c r="D25" s="48"/>
      <c r="E25" s="48"/>
      <c r="F25" s="102"/>
      <c r="G25" s="15"/>
      <c r="H25" s="45"/>
      <c r="I25" s="45"/>
      <c r="J25" s="45"/>
    </row>
    <row r="26" spans="1:10" s="12" customFormat="1" ht="12.75" customHeight="1">
      <c r="A26" s="32" t="s">
        <v>17</v>
      </c>
      <c r="B26" s="6" t="s">
        <v>18</v>
      </c>
      <c r="C26" s="6"/>
      <c r="D26" s="48"/>
      <c r="E26" s="48"/>
      <c r="F26" s="118">
        <f>SUM(F27:F36)</f>
        <v>446097.24</v>
      </c>
      <c r="G26" s="118">
        <f>SUM(G27:G36)</f>
        <v>457934.3</v>
      </c>
      <c r="H26" s="45"/>
      <c r="I26" s="45"/>
      <c r="J26" s="45"/>
    </row>
    <row r="27" spans="1:10" s="12" customFormat="1" ht="12.75" customHeight="1">
      <c r="A27" s="25" t="s">
        <v>19</v>
      </c>
      <c r="B27" s="7"/>
      <c r="C27" s="46" t="s">
        <v>20</v>
      </c>
      <c r="D27" s="31"/>
      <c r="E27" s="47"/>
      <c r="F27" s="102"/>
      <c r="G27" s="15"/>
      <c r="H27" s="45"/>
      <c r="I27" s="45"/>
      <c r="J27" s="45"/>
    </row>
    <row r="28" spans="1:10" s="12" customFormat="1" ht="12.75" customHeight="1">
      <c r="A28" s="25" t="s">
        <v>21</v>
      </c>
      <c r="B28" s="7"/>
      <c r="C28" s="46" t="s">
        <v>22</v>
      </c>
      <c r="D28" s="31"/>
      <c r="E28" s="47"/>
      <c r="F28" s="104">
        <v>244572.77</v>
      </c>
      <c r="G28" s="104">
        <v>247667.75</v>
      </c>
      <c r="H28" s="45"/>
      <c r="I28" s="45"/>
      <c r="J28" s="45"/>
    </row>
    <row r="29" spans="1:10" s="12" customFormat="1" ht="12.75" customHeight="1">
      <c r="A29" s="25" t="s">
        <v>23</v>
      </c>
      <c r="B29" s="7"/>
      <c r="C29" s="46" t="s">
        <v>24</v>
      </c>
      <c r="D29" s="31"/>
      <c r="E29" s="47"/>
      <c r="F29" s="104">
        <v>12367.31</v>
      </c>
      <c r="G29" s="15">
        <v>12542.06</v>
      </c>
      <c r="H29" s="45"/>
      <c r="I29" s="45"/>
      <c r="J29" s="45"/>
    </row>
    <row r="30" spans="1:10" s="12" customFormat="1" ht="12.75" customHeight="1">
      <c r="A30" s="25" t="s">
        <v>25</v>
      </c>
      <c r="B30" s="7"/>
      <c r="C30" s="46" t="s">
        <v>26</v>
      </c>
      <c r="D30" s="31"/>
      <c r="E30" s="47"/>
      <c r="F30" s="102"/>
      <c r="G30" s="15"/>
      <c r="H30" s="45"/>
      <c r="I30" s="45"/>
      <c r="J30" s="45"/>
    </row>
    <row r="31" spans="1:10" s="12" customFormat="1" ht="12.75" customHeight="1">
      <c r="A31" s="25" t="s">
        <v>27</v>
      </c>
      <c r="B31" s="7"/>
      <c r="C31" s="46" t="s">
        <v>28</v>
      </c>
      <c r="D31" s="31"/>
      <c r="E31" s="47"/>
      <c r="F31" s="104">
        <v>30217.55</v>
      </c>
      <c r="G31" s="15">
        <v>28777.68</v>
      </c>
      <c r="H31" s="45"/>
      <c r="I31" s="45"/>
      <c r="J31" s="45"/>
    </row>
    <row r="32" spans="1:10" s="12" customFormat="1" ht="12.75" customHeight="1">
      <c r="A32" s="25" t="s">
        <v>29</v>
      </c>
      <c r="B32" s="7"/>
      <c r="C32" s="46" t="s">
        <v>30</v>
      </c>
      <c r="D32" s="31"/>
      <c r="E32" s="47"/>
      <c r="F32" s="104">
        <v>88381.9</v>
      </c>
      <c r="G32" s="15">
        <v>93523.93</v>
      </c>
      <c r="H32" s="45"/>
      <c r="I32" s="45"/>
      <c r="J32" s="45"/>
    </row>
    <row r="33" spans="1:10" s="12" customFormat="1" ht="12.75" customHeight="1">
      <c r="A33" s="25" t="s">
        <v>31</v>
      </c>
      <c r="B33" s="7"/>
      <c r="C33" s="46" t="s">
        <v>32</v>
      </c>
      <c r="D33" s="31"/>
      <c r="E33" s="47"/>
      <c r="F33" s="15"/>
      <c r="G33" s="15"/>
      <c r="H33" s="45"/>
      <c r="I33" s="45"/>
      <c r="J33" s="45"/>
    </row>
    <row r="34" spans="1:10" s="12" customFormat="1" ht="12.75" customHeight="1">
      <c r="A34" s="25" t="s">
        <v>33</v>
      </c>
      <c r="B34" s="7"/>
      <c r="C34" s="46" t="s">
        <v>34</v>
      </c>
      <c r="D34" s="31"/>
      <c r="E34" s="47"/>
      <c r="F34" s="104">
        <v>62424.48</v>
      </c>
      <c r="G34" s="104">
        <v>66749.02</v>
      </c>
      <c r="H34" s="45"/>
      <c r="I34" s="45"/>
      <c r="J34" s="45"/>
    </row>
    <row r="35" spans="1:10" s="12" customFormat="1" ht="12.75" customHeight="1">
      <c r="A35" s="25" t="s">
        <v>35</v>
      </c>
      <c r="B35" s="28"/>
      <c r="C35" s="49" t="s">
        <v>113</v>
      </c>
      <c r="D35" s="50"/>
      <c r="E35" s="47"/>
      <c r="F35" s="104">
        <v>8133.23</v>
      </c>
      <c r="G35" s="15">
        <v>8673.86</v>
      </c>
      <c r="H35" s="45"/>
      <c r="I35" s="45"/>
      <c r="J35" s="45"/>
    </row>
    <row r="36" spans="1:10" s="12" customFormat="1" ht="12.75" customHeight="1">
      <c r="A36" s="25" t="s">
        <v>36</v>
      </c>
      <c r="B36" s="7"/>
      <c r="C36" s="46" t="s">
        <v>119</v>
      </c>
      <c r="D36" s="31"/>
      <c r="E36" s="48"/>
      <c r="F36" s="15"/>
      <c r="G36" s="15"/>
      <c r="H36" s="45"/>
      <c r="I36" s="45"/>
      <c r="J36" s="45"/>
    </row>
    <row r="37" spans="1:10" s="12" customFormat="1" ht="12.75" customHeight="1">
      <c r="A37" s="32" t="s">
        <v>37</v>
      </c>
      <c r="B37" s="6" t="s">
        <v>38</v>
      </c>
      <c r="C37" s="6"/>
      <c r="D37" s="48"/>
      <c r="E37" s="48"/>
      <c r="F37" s="15"/>
      <c r="G37" s="15"/>
      <c r="H37" s="45"/>
      <c r="I37" s="45"/>
      <c r="J37" s="45"/>
    </row>
    <row r="38" spans="1:10" s="12" customFormat="1" ht="12.75" customHeight="1">
      <c r="A38" s="32" t="s">
        <v>42</v>
      </c>
      <c r="B38" s="6" t="s">
        <v>43</v>
      </c>
      <c r="C38" s="6"/>
      <c r="D38" s="48"/>
      <c r="E38" s="53"/>
      <c r="F38" s="15"/>
      <c r="G38" s="15"/>
      <c r="H38" s="45"/>
      <c r="I38" s="45"/>
      <c r="J38" s="45"/>
    </row>
    <row r="39" spans="1:10" s="12" customFormat="1" ht="12.75" customHeight="1">
      <c r="A39" s="1" t="s">
        <v>44</v>
      </c>
      <c r="B39" s="13" t="s">
        <v>45</v>
      </c>
      <c r="C39" s="33"/>
      <c r="D39" s="14"/>
      <c r="E39" s="47"/>
      <c r="F39" s="15"/>
      <c r="G39" s="15"/>
      <c r="H39" s="45"/>
      <c r="I39" s="45"/>
      <c r="J39" s="45"/>
    </row>
    <row r="40" spans="1:10" s="12" customFormat="1" ht="12.75" customHeight="1">
      <c r="A40" s="3" t="s">
        <v>46</v>
      </c>
      <c r="B40" s="73" t="s">
        <v>47</v>
      </c>
      <c r="C40" s="35"/>
      <c r="D40" s="74"/>
      <c r="E40" s="48"/>
      <c r="F40" s="118">
        <f>F41+F48+F55+F56+F47</f>
        <v>533904.3</v>
      </c>
      <c r="G40" s="118">
        <f>G41+G48+G55+G56+G47</f>
        <v>379019.68</v>
      </c>
      <c r="H40" s="128"/>
      <c r="I40" s="45"/>
      <c r="J40" s="45"/>
    </row>
    <row r="41" spans="1:10" s="12" customFormat="1" ht="12.75" customHeight="1">
      <c r="A41" s="62" t="s">
        <v>10</v>
      </c>
      <c r="B41" s="54" t="s">
        <v>48</v>
      </c>
      <c r="C41" s="56"/>
      <c r="D41" s="75"/>
      <c r="E41" s="48"/>
      <c r="F41" s="104">
        <f>SUM(F42:F45)</f>
        <v>8717.74</v>
      </c>
      <c r="G41" s="104">
        <f>SUM(G42:G45)</f>
        <v>1250.16</v>
      </c>
      <c r="H41" s="45"/>
      <c r="I41" s="45"/>
      <c r="J41" s="45"/>
    </row>
    <row r="42" spans="1:10" s="12" customFormat="1" ht="12.75" customHeight="1">
      <c r="A42" s="19" t="s">
        <v>11</v>
      </c>
      <c r="B42" s="28"/>
      <c r="C42" s="49" t="s">
        <v>49</v>
      </c>
      <c r="D42" s="50"/>
      <c r="E42" s="47"/>
      <c r="F42" s="104"/>
      <c r="G42" s="15"/>
      <c r="H42" s="45"/>
      <c r="I42" s="45"/>
      <c r="J42" s="45"/>
    </row>
    <row r="43" spans="1:10" s="12" customFormat="1" ht="12.75" customHeight="1">
      <c r="A43" s="19" t="s">
        <v>13</v>
      </c>
      <c r="B43" s="28"/>
      <c r="C43" s="49" t="s">
        <v>86</v>
      </c>
      <c r="D43" s="50"/>
      <c r="E43" s="47"/>
      <c r="F43" s="104">
        <v>8717.74</v>
      </c>
      <c r="G43" s="15">
        <v>1250.16</v>
      </c>
      <c r="H43" s="45"/>
      <c r="I43" s="45"/>
      <c r="J43" s="45"/>
    </row>
    <row r="44" spans="1:10" s="12" customFormat="1" ht="12.75">
      <c r="A44" s="19" t="s">
        <v>14</v>
      </c>
      <c r="B44" s="28"/>
      <c r="C44" s="49" t="s">
        <v>115</v>
      </c>
      <c r="D44" s="50"/>
      <c r="E44" s="47"/>
      <c r="F44" s="15"/>
      <c r="G44" s="15"/>
      <c r="H44" s="45"/>
      <c r="I44" s="45"/>
      <c r="J44" s="45"/>
    </row>
    <row r="45" spans="1:10" s="12" customFormat="1" ht="12.75">
      <c r="A45" s="19" t="s">
        <v>16</v>
      </c>
      <c r="B45" s="28"/>
      <c r="C45" s="49" t="s">
        <v>121</v>
      </c>
      <c r="D45" s="50"/>
      <c r="E45" s="47"/>
      <c r="F45" s="15"/>
      <c r="G45" s="15"/>
      <c r="H45" s="45"/>
      <c r="I45" s="45"/>
      <c r="J45" s="45"/>
    </row>
    <row r="46" spans="1:10" s="12" customFormat="1" ht="12.75" customHeight="1">
      <c r="A46" s="34" t="s">
        <v>88</v>
      </c>
      <c r="B46" s="35"/>
      <c r="C46" s="139" t="s">
        <v>99</v>
      </c>
      <c r="D46" s="140"/>
      <c r="E46" s="47"/>
      <c r="F46" s="15"/>
      <c r="G46" s="15"/>
      <c r="H46" s="45"/>
      <c r="I46" s="45"/>
      <c r="J46" s="45"/>
    </row>
    <row r="47" spans="1:10" s="12" customFormat="1" ht="12.75" customHeight="1">
      <c r="A47" s="62" t="s">
        <v>17</v>
      </c>
      <c r="B47" s="76" t="s">
        <v>105</v>
      </c>
      <c r="C47" s="59"/>
      <c r="D47" s="77"/>
      <c r="E47" s="48"/>
      <c r="F47" s="104">
        <v>101.77</v>
      </c>
      <c r="G47" s="15"/>
      <c r="H47" s="45"/>
      <c r="I47" s="45"/>
      <c r="J47" s="45"/>
    </row>
    <row r="48" spans="1:10" s="12" customFormat="1" ht="12.75" customHeight="1">
      <c r="A48" s="62" t="s">
        <v>37</v>
      </c>
      <c r="B48" s="54" t="s">
        <v>93</v>
      </c>
      <c r="C48" s="56"/>
      <c r="D48" s="75"/>
      <c r="E48" s="48"/>
      <c r="F48" s="104">
        <f>SUM(F50:F54)</f>
        <v>519282.75</v>
      </c>
      <c r="G48" s="104">
        <f>SUM(G50:G54)</f>
        <v>373297.85000000003</v>
      </c>
      <c r="H48" s="45"/>
      <c r="I48" s="45"/>
      <c r="J48" s="45"/>
    </row>
    <row r="49" spans="1:10" s="12" customFormat="1" ht="12.75" customHeight="1">
      <c r="A49" s="19" t="s">
        <v>39</v>
      </c>
      <c r="B49" s="56"/>
      <c r="C49" s="103" t="s">
        <v>206</v>
      </c>
      <c r="D49" s="58"/>
      <c r="E49" s="48"/>
      <c r="F49" s="102"/>
      <c r="G49" s="15"/>
      <c r="H49" s="45"/>
      <c r="I49" s="45"/>
      <c r="J49" s="45"/>
    </row>
    <row r="50" spans="1:10" s="12" customFormat="1" ht="12.75" customHeight="1">
      <c r="A50" s="70" t="s">
        <v>207</v>
      </c>
      <c r="B50" s="28"/>
      <c r="C50" s="49" t="s">
        <v>50</v>
      </c>
      <c r="D50" s="29"/>
      <c r="E50" s="68"/>
      <c r="F50" s="69"/>
      <c r="G50" s="69"/>
      <c r="H50" s="45"/>
      <c r="I50" s="45"/>
      <c r="J50" s="45"/>
    </row>
    <row r="51" spans="1:10" s="12" customFormat="1" ht="12.75" customHeight="1">
      <c r="A51" s="19" t="s">
        <v>208</v>
      </c>
      <c r="B51" s="28"/>
      <c r="C51" s="49" t="s">
        <v>51</v>
      </c>
      <c r="D51" s="50"/>
      <c r="E51" s="52"/>
      <c r="F51" s="15"/>
      <c r="G51" s="15"/>
      <c r="H51" s="45"/>
      <c r="I51" s="45"/>
      <c r="J51" s="45"/>
    </row>
    <row r="52" spans="1:10" s="12" customFormat="1" ht="12.75" customHeight="1">
      <c r="A52" s="19" t="s">
        <v>40</v>
      </c>
      <c r="B52" s="28"/>
      <c r="C52" s="170" t="s">
        <v>85</v>
      </c>
      <c r="D52" s="171"/>
      <c r="E52" s="52"/>
      <c r="F52" s="104">
        <v>14854.91</v>
      </c>
      <c r="G52" s="15">
        <v>19330.59</v>
      </c>
      <c r="H52" s="45"/>
      <c r="I52" s="45"/>
      <c r="J52" s="45"/>
    </row>
    <row r="53" spans="1:10" s="12" customFormat="1" ht="12.75" customHeight="1">
      <c r="A53" s="19" t="s">
        <v>41</v>
      </c>
      <c r="B53" s="28"/>
      <c r="C53" s="49" t="s">
        <v>80</v>
      </c>
      <c r="D53" s="50"/>
      <c r="E53" s="52"/>
      <c r="F53" s="104">
        <v>433048.84</v>
      </c>
      <c r="G53" s="104">
        <v>282540.88</v>
      </c>
      <c r="H53" s="45"/>
      <c r="I53" s="45"/>
      <c r="J53" s="45"/>
    </row>
    <row r="54" spans="1:10" s="12" customFormat="1" ht="12.75" customHeight="1">
      <c r="A54" s="19" t="s">
        <v>209</v>
      </c>
      <c r="B54" s="28"/>
      <c r="C54" s="49" t="s">
        <v>52</v>
      </c>
      <c r="D54" s="50"/>
      <c r="E54" s="48"/>
      <c r="F54" s="104">
        <v>71379</v>
      </c>
      <c r="G54" s="15">
        <v>71426.38</v>
      </c>
      <c r="H54" s="45"/>
      <c r="I54" s="45"/>
      <c r="J54" s="45"/>
    </row>
    <row r="55" spans="1:10" s="12" customFormat="1" ht="12.75" customHeight="1">
      <c r="A55" s="62" t="s">
        <v>42</v>
      </c>
      <c r="B55" s="4" t="s">
        <v>53</v>
      </c>
      <c r="C55" s="4"/>
      <c r="D55" s="66"/>
      <c r="E55" s="52"/>
      <c r="F55" s="15"/>
      <c r="G55" s="15"/>
      <c r="H55" s="45"/>
      <c r="I55" s="45"/>
      <c r="J55" s="45"/>
    </row>
    <row r="56" spans="1:10" s="12" customFormat="1" ht="12.75" customHeight="1">
      <c r="A56" s="62" t="s">
        <v>54</v>
      </c>
      <c r="B56" s="4" t="s">
        <v>55</v>
      </c>
      <c r="C56" s="4"/>
      <c r="D56" s="66"/>
      <c r="E56" s="48"/>
      <c r="F56" s="15">
        <v>5802.04</v>
      </c>
      <c r="G56" s="15">
        <v>4471.67</v>
      </c>
      <c r="H56" s="45"/>
      <c r="I56" s="45"/>
      <c r="J56" s="45"/>
    </row>
    <row r="57" spans="1:12" s="12" customFormat="1" ht="12.75" customHeight="1">
      <c r="A57" s="32"/>
      <c r="B57" s="117" t="s">
        <v>56</v>
      </c>
      <c r="C57" s="22"/>
      <c r="D57" s="23"/>
      <c r="E57" s="48"/>
      <c r="F57" s="104">
        <f>F19+F39+F40</f>
        <v>980001.54</v>
      </c>
      <c r="G57" s="104">
        <f>G19+G39+G40</f>
        <v>837246.8999999999</v>
      </c>
      <c r="H57" s="45"/>
      <c r="I57" s="45"/>
      <c r="J57" s="45"/>
      <c r="L57" s="12" t="s">
        <v>204</v>
      </c>
    </row>
    <row r="58" spans="1:10" s="12" customFormat="1" ht="12.75" customHeight="1">
      <c r="A58" s="1" t="s">
        <v>57</v>
      </c>
      <c r="B58" s="13" t="s">
        <v>58</v>
      </c>
      <c r="C58" s="39"/>
      <c r="D58" s="79"/>
      <c r="E58" s="48"/>
      <c r="F58" s="118">
        <f>F59+F60+F61+F62</f>
        <v>438780.5</v>
      </c>
      <c r="G58" s="118">
        <f>G59+G60+G61+G62</f>
        <v>460452.31</v>
      </c>
      <c r="H58" s="128"/>
      <c r="I58" s="45"/>
      <c r="J58" s="45"/>
    </row>
    <row r="59" spans="1:10" s="12" customFormat="1" ht="12.75" customHeight="1">
      <c r="A59" s="32" t="s">
        <v>10</v>
      </c>
      <c r="B59" s="6" t="s">
        <v>59</v>
      </c>
      <c r="C59" s="6"/>
      <c r="D59" s="48"/>
      <c r="E59" s="48"/>
      <c r="F59" s="104">
        <v>93244.52</v>
      </c>
      <c r="G59" s="15">
        <v>99206.45</v>
      </c>
      <c r="H59" s="45"/>
      <c r="I59" s="45"/>
      <c r="J59" s="45"/>
    </row>
    <row r="60" spans="1:10" s="12" customFormat="1" ht="12.75" customHeight="1">
      <c r="A60" s="20" t="s">
        <v>17</v>
      </c>
      <c r="B60" s="21" t="s">
        <v>60</v>
      </c>
      <c r="C60" s="22"/>
      <c r="D60" s="23"/>
      <c r="E60" s="80"/>
      <c r="F60" s="105">
        <v>277307.95</v>
      </c>
      <c r="G60" s="24">
        <v>297418.85</v>
      </c>
      <c r="H60" s="45"/>
      <c r="I60" s="45"/>
      <c r="J60" s="45"/>
    </row>
    <row r="61" spans="1:10" s="12" customFormat="1" ht="12.75" customHeight="1">
      <c r="A61" s="32" t="s">
        <v>37</v>
      </c>
      <c r="B61" s="172" t="s">
        <v>100</v>
      </c>
      <c r="C61" s="173"/>
      <c r="D61" s="174"/>
      <c r="E61" s="48"/>
      <c r="F61" s="104">
        <v>68228.03</v>
      </c>
      <c r="G61" s="15">
        <v>63827.01</v>
      </c>
      <c r="H61" s="45"/>
      <c r="I61" s="45"/>
      <c r="J61" s="45"/>
    </row>
    <row r="62" spans="1:10" s="12" customFormat="1" ht="12.75" customHeight="1">
      <c r="A62" s="32" t="s">
        <v>91</v>
      </c>
      <c r="B62" s="6" t="s">
        <v>61</v>
      </c>
      <c r="C62" s="7"/>
      <c r="D62" s="5"/>
      <c r="E62" s="48"/>
      <c r="F62" s="104"/>
      <c r="G62" s="15"/>
      <c r="H62" s="45"/>
      <c r="I62" s="45"/>
      <c r="J62" s="45"/>
    </row>
    <row r="63" spans="1:10" s="12" customFormat="1" ht="12.75" customHeight="1">
      <c r="A63" s="1" t="s">
        <v>62</v>
      </c>
      <c r="B63" s="13" t="s">
        <v>63</v>
      </c>
      <c r="C63" s="33"/>
      <c r="D63" s="14"/>
      <c r="E63" s="48"/>
      <c r="F63" s="118">
        <f>F64+F68</f>
        <v>513041.86</v>
      </c>
      <c r="G63" s="118">
        <f>G64+G68</f>
        <v>352338.58999999997</v>
      </c>
      <c r="H63" s="130"/>
      <c r="I63" s="45"/>
      <c r="J63" s="45"/>
    </row>
    <row r="64" spans="1:10" s="12" customFormat="1" ht="12.75" customHeight="1">
      <c r="A64" s="32" t="s">
        <v>10</v>
      </c>
      <c r="B64" s="37" t="s">
        <v>64</v>
      </c>
      <c r="C64" s="38"/>
      <c r="D64" s="18"/>
      <c r="E64" s="48"/>
      <c r="F64" s="15">
        <f>F65+F66+F67</f>
        <v>0</v>
      </c>
      <c r="G64" s="15">
        <f>G65+G66+G67</f>
        <v>0</v>
      </c>
      <c r="H64" s="45"/>
      <c r="I64" s="45"/>
      <c r="J64" s="45"/>
    </row>
    <row r="65" spans="1:10" s="12" customFormat="1" ht="12.75">
      <c r="A65" s="25" t="s">
        <v>11</v>
      </c>
      <c r="B65" s="42"/>
      <c r="C65" s="46" t="s">
        <v>94</v>
      </c>
      <c r="D65" s="55"/>
      <c r="E65" s="52"/>
      <c r="F65" s="15"/>
      <c r="G65" s="15"/>
      <c r="H65" s="45"/>
      <c r="I65" s="45"/>
      <c r="J65" s="45"/>
    </row>
    <row r="66" spans="1:10" s="12" customFormat="1" ht="12.75" customHeight="1">
      <c r="A66" s="25" t="s">
        <v>13</v>
      </c>
      <c r="B66" s="7"/>
      <c r="C66" s="46" t="s">
        <v>65</v>
      </c>
      <c r="D66" s="31"/>
      <c r="E66" s="48"/>
      <c r="F66" s="15"/>
      <c r="G66" s="15"/>
      <c r="H66" s="45"/>
      <c r="I66" s="45"/>
      <c r="J66" s="45"/>
    </row>
    <row r="67" spans="1:10" s="12" customFormat="1" ht="12.75" customHeight="1">
      <c r="A67" s="25" t="s">
        <v>98</v>
      </c>
      <c r="B67" s="7"/>
      <c r="C67" s="46" t="s">
        <v>66</v>
      </c>
      <c r="D67" s="31"/>
      <c r="E67" s="53"/>
      <c r="F67" s="15"/>
      <c r="G67" s="15"/>
      <c r="H67" s="45"/>
      <c r="I67" s="45"/>
      <c r="J67" s="45"/>
    </row>
    <row r="68" spans="1:10" s="67" customFormat="1" ht="12.75" customHeight="1">
      <c r="A68" s="62" t="s">
        <v>17</v>
      </c>
      <c r="B68" s="63" t="s">
        <v>67</v>
      </c>
      <c r="C68" s="64"/>
      <c r="D68" s="65"/>
      <c r="E68" s="66"/>
      <c r="F68" s="106">
        <f>SUM(F69+F70+F71+F72+F74+F77+F78+F79+F80+F81+F82)</f>
        <v>513041.86</v>
      </c>
      <c r="G68" s="106">
        <f>SUM(G69+G70+G71+G72+G74+G77+G78+G79+G80+G81+G82)</f>
        <v>352338.58999999997</v>
      </c>
      <c r="H68" s="131"/>
      <c r="I68" s="131"/>
      <c r="J68" s="131"/>
    </row>
    <row r="69" spans="1:10" s="12" customFormat="1" ht="12.75" customHeight="1">
      <c r="A69" s="25" t="s">
        <v>19</v>
      </c>
      <c r="B69" s="7"/>
      <c r="C69" s="46" t="s">
        <v>97</v>
      </c>
      <c r="D69" s="26"/>
      <c r="E69" s="48"/>
      <c r="F69" s="15"/>
      <c r="G69" s="15"/>
      <c r="H69" s="45"/>
      <c r="I69" s="45"/>
      <c r="J69" s="45"/>
    </row>
    <row r="70" spans="1:10" s="12" customFormat="1" ht="12.75" customHeight="1">
      <c r="A70" s="25" t="s">
        <v>21</v>
      </c>
      <c r="B70" s="42"/>
      <c r="C70" s="46" t="s">
        <v>103</v>
      </c>
      <c r="D70" s="55"/>
      <c r="E70" s="52"/>
      <c r="F70" s="15"/>
      <c r="G70" s="15"/>
      <c r="H70" s="45"/>
      <c r="I70" s="45"/>
      <c r="J70" s="45"/>
    </row>
    <row r="71" spans="1:10" s="12" customFormat="1" ht="12.75">
      <c r="A71" s="25" t="s">
        <v>23</v>
      </c>
      <c r="B71" s="42"/>
      <c r="C71" s="46" t="s">
        <v>95</v>
      </c>
      <c r="D71" s="55"/>
      <c r="E71" s="52"/>
      <c r="F71" s="15"/>
      <c r="G71" s="15"/>
      <c r="H71" s="45"/>
      <c r="I71" s="45"/>
      <c r="J71" s="45"/>
    </row>
    <row r="72" spans="1:10" s="12" customFormat="1" ht="12.75">
      <c r="A72" s="25" t="s">
        <v>25</v>
      </c>
      <c r="B72" s="56"/>
      <c r="C72" s="57" t="s">
        <v>81</v>
      </c>
      <c r="D72" s="58"/>
      <c r="E72" s="52"/>
      <c r="F72" s="15"/>
      <c r="G72" s="15"/>
      <c r="H72" s="45"/>
      <c r="I72" s="45"/>
      <c r="J72" s="45"/>
    </row>
    <row r="73" spans="1:10" s="12" customFormat="1" ht="12.75">
      <c r="A73" s="25" t="s">
        <v>27</v>
      </c>
      <c r="B73" s="56"/>
      <c r="C73" s="57" t="s">
        <v>214</v>
      </c>
      <c r="D73" s="58"/>
      <c r="E73" s="52"/>
      <c r="F73" s="15"/>
      <c r="G73" s="15"/>
      <c r="H73" s="45"/>
      <c r="I73" s="45"/>
      <c r="J73" s="45"/>
    </row>
    <row r="74" spans="1:10" s="12" customFormat="1" ht="12.75" customHeight="1">
      <c r="A74" s="25" t="s">
        <v>29</v>
      </c>
      <c r="B74" s="56"/>
      <c r="C74" s="57" t="s">
        <v>96</v>
      </c>
      <c r="D74" s="58"/>
      <c r="E74" s="48"/>
      <c r="F74" s="104">
        <f>SUM(F75:F76)</f>
        <v>55905.67</v>
      </c>
      <c r="G74" s="102">
        <f>SUM(G75:G76)</f>
        <v>0</v>
      </c>
      <c r="H74" s="177"/>
      <c r="I74" s="177"/>
      <c r="J74" s="45"/>
    </row>
    <row r="75" spans="1:10" s="12" customFormat="1" ht="12.75" customHeight="1">
      <c r="A75" s="19" t="s">
        <v>210</v>
      </c>
      <c r="B75" s="28"/>
      <c r="C75" s="29"/>
      <c r="D75" s="50" t="s">
        <v>68</v>
      </c>
      <c r="E75" s="52"/>
      <c r="F75" s="15"/>
      <c r="G75" s="15"/>
      <c r="H75" s="45"/>
      <c r="I75" s="45"/>
      <c r="J75" s="45"/>
    </row>
    <row r="76" spans="1:11" s="12" customFormat="1" ht="12.75" customHeight="1">
      <c r="A76" s="19" t="s">
        <v>211</v>
      </c>
      <c r="B76" s="28"/>
      <c r="C76" s="29"/>
      <c r="D76" s="50" t="s">
        <v>69</v>
      </c>
      <c r="E76" s="47"/>
      <c r="F76" s="15">
        <v>55905.67</v>
      </c>
      <c r="G76" s="15"/>
      <c r="H76" s="45"/>
      <c r="I76" s="45"/>
      <c r="J76" s="45"/>
      <c r="K76" s="12">
        <v>30.98</v>
      </c>
    </row>
    <row r="77" spans="1:10" s="12" customFormat="1" ht="12.75" customHeight="1">
      <c r="A77" s="19" t="s">
        <v>31</v>
      </c>
      <c r="B77" s="59"/>
      <c r="C77" s="60" t="s">
        <v>70</v>
      </c>
      <c r="D77" s="61"/>
      <c r="E77" s="47"/>
      <c r="F77" s="15"/>
      <c r="G77" s="15"/>
      <c r="H77" s="45"/>
      <c r="I77" s="45"/>
      <c r="J77" s="45"/>
    </row>
    <row r="78" spans="1:10" s="12" customFormat="1" ht="12.75" customHeight="1">
      <c r="A78" s="19" t="s">
        <v>33</v>
      </c>
      <c r="B78" s="36"/>
      <c r="C78" s="49" t="s">
        <v>106</v>
      </c>
      <c r="D78" s="51"/>
      <c r="E78" s="52"/>
      <c r="F78" s="15"/>
      <c r="G78" s="15"/>
      <c r="H78" s="45"/>
      <c r="I78" s="45"/>
      <c r="J78" s="45"/>
    </row>
    <row r="79" spans="1:10" s="12" customFormat="1" ht="12.75" customHeight="1">
      <c r="A79" s="25" t="s">
        <v>35</v>
      </c>
      <c r="B79" s="7"/>
      <c r="C79" s="46" t="s">
        <v>71</v>
      </c>
      <c r="D79" s="31"/>
      <c r="E79" s="52"/>
      <c r="F79" s="104">
        <v>116285.76</v>
      </c>
      <c r="G79" s="15">
        <v>93022.58</v>
      </c>
      <c r="H79" s="45"/>
      <c r="I79" s="45"/>
      <c r="J79" s="45"/>
    </row>
    <row r="80" spans="1:10" s="12" customFormat="1" ht="12.75" customHeight="1">
      <c r="A80" s="19" t="s">
        <v>36</v>
      </c>
      <c r="B80" s="7"/>
      <c r="C80" s="46" t="s">
        <v>72</v>
      </c>
      <c r="D80" s="31"/>
      <c r="E80" s="52"/>
      <c r="F80" s="104">
        <v>121703.4</v>
      </c>
      <c r="G80" s="15">
        <v>40168.98</v>
      </c>
      <c r="H80" s="45"/>
      <c r="I80" s="45"/>
      <c r="J80" s="45"/>
    </row>
    <row r="81" spans="1:10" s="12" customFormat="1" ht="12.75" customHeight="1">
      <c r="A81" s="25" t="s">
        <v>212</v>
      </c>
      <c r="B81" s="28"/>
      <c r="C81" s="49" t="s">
        <v>87</v>
      </c>
      <c r="D81" s="50"/>
      <c r="E81" s="52"/>
      <c r="F81" s="104">
        <v>147768.03</v>
      </c>
      <c r="G81" s="15">
        <v>147768.03</v>
      </c>
      <c r="H81" s="45"/>
      <c r="I81" s="45"/>
      <c r="J81" s="45"/>
    </row>
    <row r="82" spans="1:10" s="12" customFormat="1" ht="12.75" customHeight="1">
      <c r="A82" s="25" t="s">
        <v>213</v>
      </c>
      <c r="B82" s="7"/>
      <c r="C82" s="46" t="s">
        <v>73</v>
      </c>
      <c r="D82" s="31"/>
      <c r="E82" s="53"/>
      <c r="F82" s="104">
        <v>71379</v>
      </c>
      <c r="G82" s="104">
        <v>71379</v>
      </c>
      <c r="H82" s="45"/>
      <c r="I82" s="45"/>
      <c r="J82" s="45"/>
    </row>
    <row r="83" spans="1:10" s="12" customFormat="1" ht="12.75" customHeight="1">
      <c r="A83" s="1" t="s">
        <v>74</v>
      </c>
      <c r="B83" s="39" t="s">
        <v>75</v>
      </c>
      <c r="C83" s="40"/>
      <c r="D83" s="41"/>
      <c r="E83" s="53"/>
      <c r="F83" s="118">
        <f>F84+F85+F88+F89</f>
        <v>28179.18</v>
      </c>
      <c r="G83" s="118">
        <f>G84+G85+G88+G89</f>
        <v>24456</v>
      </c>
      <c r="H83" s="128"/>
      <c r="I83" s="45"/>
      <c r="J83" s="45"/>
    </row>
    <row r="84" spans="1:10" s="12" customFormat="1" ht="12.75" customHeight="1">
      <c r="A84" s="32" t="s">
        <v>10</v>
      </c>
      <c r="B84" s="6" t="s">
        <v>82</v>
      </c>
      <c r="C84" s="7"/>
      <c r="D84" s="5"/>
      <c r="E84" s="53"/>
      <c r="F84" s="104"/>
      <c r="G84" s="15"/>
      <c r="H84" s="45"/>
      <c r="I84" s="45"/>
      <c r="J84" s="45"/>
    </row>
    <row r="85" spans="1:13" s="12" customFormat="1" ht="12.75" customHeight="1">
      <c r="A85" s="32" t="s">
        <v>17</v>
      </c>
      <c r="B85" s="37" t="s">
        <v>76</v>
      </c>
      <c r="C85" s="38"/>
      <c r="D85" s="18"/>
      <c r="E85" s="48"/>
      <c r="F85" s="104"/>
      <c r="G85" s="15"/>
      <c r="H85" s="45"/>
      <c r="I85" s="45"/>
      <c r="J85" s="45"/>
      <c r="M85" s="12" t="s">
        <v>215</v>
      </c>
    </row>
    <row r="86" spans="1:10" s="12" customFormat="1" ht="12.75" customHeight="1">
      <c r="A86" s="25" t="s">
        <v>19</v>
      </c>
      <c r="B86" s="7"/>
      <c r="C86" s="46" t="s">
        <v>77</v>
      </c>
      <c r="D86" s="31"/>
      <c r="E86" s="48"/>
      <c r="F86" s="104"/>
      <c r="G86" s="15"/>
      <c r="H86" s="45"/>
      <c r="I86" s="45"/>
      <c r="J86" s="45"/>
    </row>
    <row r="87" spans="1:10" s="12" customFormat="1" ht="12.75" customHeight="1">
      <c r="A87" s="25" t="s">
        <v>21</v>
      </c>
      <c r="B87" s="7"/>
      <c r="C87" s="46" t="s">
        <v>78</v>
      </c>
      <c r="D87" s="31"/>
      <c r="E87" s="48"/>
      <c r="F87" s="104"/>
      <c r="G87" s="15"/>
      <c r="H87" s="45"/>
      <c r="I87" s="45"/>
      <c r="J87" s="45"/>
    </row>
    <row r="88" spans="1:10" s="12" customFormat="1" ht="12.75" customHeight="1">
      <c r="A88" s="19" t="s">
        <v>37</v>
      </c>
      <c r="B88" s="29" t="s">
        <v>104</v>
      </c>
      <c r="C88" s="29"/>
      <c r="D88" s="30"/>
      <c r="E88" s="48"/>
      <c r="F88" s="104"/>
      <c r="G88" s="15"/>
      <c r="H88" s="45"/>
      <c r="I88" s="45"/>
      <c r="J88" s="45"/>
    </row>
    <row r="89" spans="1:10" s="12" customFormat="1" ht="12.75" customHeight="1">
      <c r="A89" s="20" t="s">
        <v>42</v>
      </c>
      <c r="B89" s="21" t="s">
        <v>79</v>
      </c>
      <c r="C89" s="22"/>
      <c r="D89" s="23"/>
      <c r="E89" s="48"/>
      <c r="F89" s="104">
        <f>SUM(F90+F91)</f>
        <v>28179.18</v>
      </c>
      <c r="G89" s="104">
        <f>SUM(G90+G91)</f>
        <v>24456</v>
      </c>
      <c r="H89" s="45"/>
      <c r="I89" s="45"/>
      <c r="J89" s="45"/>
    </row>
    <row r="90" spans="1:11" s="12" customFormat="1" ht="12.75" customHeight="1">
      <c r="A90" s="25" t="s">
        <v>116</v>
      </c>
      <c r="B90" s="33"/>
      <c r="C90" s="46" t="s">
        <v>101</v>
      </c>
      <c r="D90" s="10"/>
      <c r="E90" s="47"/>
      <c r="F90" s="15">
        <v>3723.18</v>
      </c>
      <c r="G90" s="15">
        <v>16672.37</v>
      </c>
      <c r="H90" s="45"/>
      <c r="I90" s="45"/>
      <c r="J90" s="45"/>
      <c r="K90" s="116">
        <f>SUM(F57-F93)</f>
        <v>0</v>
      </c>
    </row>
    <row r="91" spans="1:10" s="12" customFormat="1" ht="12.75" customHeight="1">
      <c r="A91" s="25" t="s">
        <v>117</v>
      </c>
      <c r="B91" s="33"/>
      <c r="C91" s="46" t="s">
        <v>102</v>
      </c>
      <c r="D91" s="10"/>
      <c r="E91" s="47"/>
      <c r="F91" s="104">
        <v>24456</v>
      </c>
      <c r="G91" s="104">
        <v>7783.63</v>
      </c>
      <c r="H91" s="45"/>
      <c r="I91" s="45"/>
      <c r="J91" s="45"/>
    </row>
    <row r="92" spans="1:10" s="12" customFormat="1" ht="12.75" customHeight="1">
      <c r="A92" s="1" t="s">
        <v>83</v>
      </c>
      <c r="B92" s="39" t="s">
        <v>84</v>
      </c>
      <c r="C92" s="41"/>
      <c r="D92" s="41"/>
      <c r="E92" s="47"/>
      <c r="F92" s="15"/>
      <c r="G92" s="15"/>
      <c r="H92" s="45"/>
      <c r="I92" s="45"/>
      <c r="J92" s="45"/>
    </row>
    <row r="93" spans="1:10" s="12" customFormat="1" ht="25.5" customHeight="1">
      <c r="A93" s="1"/>
      <c r="B93" s="175" t="s">
        <v>118</v>
      </c>
      <c r="C93" s="176"/>
      <c r="D93" s="171"/>
      <c r="E93" s="48"/>
      <c r="F93" s="118">
        <f>F58+F63+F83+F92</f>
        <v>980001.54</v>
      </c>
      <c r="G93" s="118">
        <f>G58+G63+G83+G92</f>
        <v>837246.8999999999</v>
      </c>
      <c r="H93" s="132"/>
      <c r="I93" s="133"/>
      <c r="J93" s="45"/>
    </row>
    <row r="94" spans="1:7" s="12" customFormat="1" ht="9.75" customHeight="1">
      <c r="A94" s="44"/>
      <c r="B94" s="43"/>
      <c r="C94" s="43"/>
      <c r="D94" s="43"/>
      <c r="E94" s="43"/>
      <c r="F94" s="45"/>
      <c r="G94" s="45"/>
    </row>
    <row r="95" spans="1:7" s="12" customFormat="1" ht="12.75">
      <c r="A95" s="9"/>
      <c r="B95" s="141" t="s">
        <v>203</v>
      </c>
      <c r="C95" s="141"/>
      <c r="D95" s="141"/>
      <c r="E95" s="78" t="s">
        <v>109</v>
      </c>
      <c r="F95" s="136" t="s">
        <v>221</v>
      </c>
      <c r="G95" s="136"/>
    </row>
    <row r="96" spans="2:7" s="12" customFormat="1" ht="25.5" customHeight="1">
      <c r="B96" s="137" t="s">
        <v>216</v>
      </c>
      <c r="C96" s="138"/>
      <c r="D96" s="138"/>
      <c r="E96" s="9" t="s">
        <v>107</v>
      </c>
      <c r="F96" s="137" t="s">
        <v>108</v>
      </c>
      <c r="G96" s="137"/>
    </row>
    <row r="97" spans="2:9" s="81" customFormat="1" ht="21" customHeight="1">
      <c r="B97" s="120" t="s">
        <v>218</v>
      </c>
      <c r="C97" s="120"/>
      <c r="D97" s="120"/>
      <c r="F97" s="154" t="s">
        <v>222</v>
      </c>
      <c r="G97" s="155"/>
      <c r="H97" s="134"/>
      <c r="I97" s="134"/>
    </row>
    <row r="98" spans="3:9" s="81" customFormat="1" ht="12.75">
      <c r="C98" s="121" t="s">
        <v>219</v>
      </c>
      <c r="D98" s="98"/>
      <c r="E98" s="119" t="s">
        <v>107</v>
      </c>
      <c r="F98" s="166" t="s">
        <v>217</v>
      </c>
      <c r="G98" s="166"/>
      <c r="H98" s="164"/>
      <c r="I98" s="165"/>
    </row>
    <row r="99" s="12" customFormat="1" ht="12.75" hidden="1">
      <c r="E99" s="45"/>
    </row>
    <row r="100" s="12" customFormat="1" ht="12.75">
      <c r="E100" s="45"/>
    </row>
    <row r="101" s="12" customFormat="1" ht="12.75">
      <c r="E101" s="4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</sheetData>
  <sheetProtection/>
  <mergeCells count="29">
    <mergeCell ref="A13:G13"/>
    <mergeCell ref="A15:G15"/>
    <mergeCell ref="A16:G16"/>
    <mergeCell ref="C52:D52"/>
    <mergeCell ref="B61:D61"/>
    <mergeCell ref="B93:D93"/>
    <mergeCell ref="H74:I74"/>
    <mergeCell ref="B18:D18"/>
    <mergeCell ref="E1:G1"/>
    <mergeCell ref="E2:G2"/>
    <mergeCell ref="A6:G6"/>
    <mergeCell ref="A7:G7"/>
    <mergeCell ref="A4:G5"/>
    <mergeCell ref="E3:G3"/>
    <mergeCell ref="A8:G8"/>
    <mergeCell ref="A11:E11"/>
    <mergeCell ref="A9:G10"/>
    <mergeCell ref="E17:G17"/>
    <mergeCell ref="A12:G12"/>
    <mergeCell ref="F97:G97"/>
    <mergeCell ref="F98:G98"/>
    <mergeCell ref="I24:J24"/>
    <mergeCell ref="F95:G95"/>
    <mergeCell ref="B96:D96"/>
    <mergeCell ref="F96:G96"/>
    <mergeCell ref="C46:D46"/>
    <mergeCell ref="B95:D95"/>
    <mergeCell ref="H97:I97"/>
    <mergeCell ref="H98:I98"/>
  </mergeCells>
  <printOptions horizontalCentered="1"/>
  <pageMargins left="0.5511811023622047" right="0" top="0.3937007874015748" bottom="0.03937007874015748" header="0" footer="0"/>
  <pageSetup fitToHeight="2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37">
      <selection activeCell="H38" sqref="H38"/>
    </sheetView>
  </sheetViews>
  <sheetFormatPr defaultColWidth="9.140625" defaultRowHeight="12.75"/>
  <cols>
    <col min="1" max="1" width="5.8515625" style="81" customWidth="1"/>
    <col min="2" max="2" width="1.57421875" style="81" hidden="1" customWidth="1"/>
    <col min="3" max="3" width="30.140625" style="81" customWidth="1"/>
    <col min="4" max="4" width="18.28125" style="81" customWidth="1"/>
    <col min="5" max="5" width="0" style="81" hidden="1" customWidth="1"/>
    <col min="6" max="6" width="5.421875" style="81" customWidth="1"/>
    <col min="7" max="7" width="9.7109375" style="81" customWidth="1"/>
    <col min="8" max="8" width="13.140625" style="81" customWidth="1"/>
    <col min="9" max="9" width="15.00390625" style="81" customWidth="1"/>
    <col min="10" max="10" width="9.140625" style="81" customWidth="1"/>
    <col min="11" max="16384" width="9.140625" style="81" customWidth="1"/>
  </cols>
  <sheetData>
    <row r="1" spans="4:9" ht="15.75">
      <c r="D1" s="83"/>
      <c r="G1" s="84" t="s">
        <v>122</v>
      </c>
      <c r="H1" s="85"/>
      <c r="I1" s="85"/>
    </row>
    <row r="2" spans="7:9" ht="15.75">
      <c r="G2" s="84" t="s">
        <v>110</v>
      </c>
      <c r="H2" s="85"/>
      <c r="I2" s="85"/>
    </row>
    <row r="3" spans="7:9" ht="42" customHeight="1">
      <c r="G3" s="163" t="s">
        <v>220</v>
      </c>
      <c r="H3" s="163"/>
      <c r="I3" s="163"/>
    </row>
    <row r="4" spans="1:9" ht="15.75">
      <c r="A4" s="217" t="s">
        <v>123</v>
      </c>
      <c r="B4" s="218"/>
      <c r="C4" s="218"/>
      <c r="D4" s="218"/>
      <c r="E4" s="218"/>
      <c r="F4" s="218"/>
      <c r="G4" s="218"/>
      <c r="H4" s="218"/>
      <c r="I4" s="218"/>
    </row>
    <row r="5" spans="1:9" ht="15.75">
      <c r="A5" s="219" t="s">
        <v>124</v>
      </c>
      <c r="B5" s="218"/>
      <c r="C5" s="218"/>
      <c r="D5" s="218"/>
      <c r="E5" s="218"/>
      <c r="F5" s="218"/>
      <c r="G5" s="218"/>
      <c r="H5" s="218"/>
      <c r="I5" s="218"/>
    </row>
    <row r="6" spans="1:9" ht="15.75">
      <c r="A6" s="220" t="s">
        <v>225</v>
      </c>
      <c r="B6" s="221"/>
      <c r="C6" s="221"/>
      <c r="D6" s="221"/>
      <c r="E6" s="221"/>
      <c r="F6" s="221"/>
      <c r="G6" s="221"/>
      <c r="H6" s="221"/>
      <c r="I6" s="221"/>
    </row>
    <row r="7" spans="1:9" ht="15">
      <c r="A7" s="210" t="s">
        <v>125</v>
      </c>
      <c r="B7" s="191"/>
      <c r="C7" s="191"/>
      <c r="D7" s="191"/>
      <c r="E7" s="191"/>
      <c r="F7" s="191"/>
      <c r="G7" s="191"/>
      <c r="H7" s="191"/>
      <c r="I7" s="191"/>
    </row>
    <row r="8" spans="1:9" ht="14.25">
      <c r="A8" s="222" t="s">
        <v>226</v>
      </c>
      <c r="B8" s="191"/>
      <c r="C8" s="191"/>
      <c r="D8" s="191"/>
      <c r="E8" s="191"/>
      <c r="F8" s="191"/>
      <c r="G8" s="191"/>
      <c r="H8" s="191"/>
      <c r="I8" s="191"/>
    </row>
    <row r="9" spans="1:9" ht="15">
      <c r="A9" s="210" t="s">
        <v>126</v>
      </c>
      <c r="B9" s="191"/>
      <c r="C9" s="191"/>
      <c r="D9" s="191"/>
      <c r="E9" s="191"/>
      <c r="F9" s="191"/>
      <c r="G9" s="191"/>
      <c r="H9" s="191"/>
      <c r="I9" s="191"/>
    </row>
    <row r="10" spans="1:9" ht="15">
      <c r="A10" s="210" t="s">
        <v>127</v>
      </c>
      <c r="B10" s="162"/>
      <c r="C10" s="162"/>
      <c r="D10" s="162"/>
      <c r="E10" s="162"/>
      <c r="F10" s="162"/>
      <c r="G10" s="162"/>
      <c r="H10" s="162"/>
      <c r="I10" s="162"/>
    </row>
    <row r="11" spans="1:9" ht="15">
      <c r="A11" s="214"/>
      <c r="B11" s="191"/>
      <c r="C11" s="191"/>
      <c r="D11" s="191"/>
      <c r="E11" s="191"/>
      <c r="F11" s="191"/>
      <c r="G11" s="191"/>
      <c r="H11" s="191"/>
      <c r="I11" s="191"/>
    </row>
    <row r="12" spans="1:9" ht="15">
      <c r="A12" s="215" t="s">
        <v>128</v>
      </c>
      <c r="B12" s="216"/>
      <c r="C12" s="216"/>
      <c r="D12" s="216"/>
      <c r="E12" s="216"/>
      <c r="F12" s="216"/>
      <c r="G12" s="216"/>
      <c r="H12" s="216"/>
      <c r="I12" s="216"/>
    </row>
    <row r="13" spans="1:9" ht="15">
      <c r="A13" s="210"/>
      <c r="B13" s="191"/>
      <c r="C13" s="191"/>
      <c r="D13" s="191"/>
      <c r="E13" s="191"/>
      <c r="F13" s="191"/>
      <c r="G13" s="191"/>
      <c r="H13" s="191"/>
      <c r="I13" s="191"/>
    </row>
    <row r="14" spans="1:9" ht="15">
      <c r="A14" s="215" t="s">
        <v>233</v>
      </c>
      <c r="B14" s="216"/>
      <c r="C14" s="216"/>
      <c r="D14" s="216"/>
      <c r="E14" s="216"/>
      <c r="F14" s="216"/>
      <c r="G14" s="216"/>
      <c r="H14" s="216"/>
      <c r="I14" s="216"/>
    </row>
    <row r="15" spans="1:9" ht="15">
      <c r="A15" s="209" t="s">
        <v>234</v>
      </c>
      <c r="B15" s="191"/>
      <c r="C15" s="191"/>
      <c r="D15" s="191"/>
      <c r="E15" s="191"/>
      <c r="F15" s="191"/>
      <c r="G15" s="191"/>
      <c r="H15" s="191"/>
      <c r="I15" s="191"/>
    </row>
    <row r="16" spans="1:9" ht="15">
      <c r="A16" s="210" t="s">
        <v>1</v>
      </c>
      <c r="B16" s="191"/>
      <c r="C16" s="191"/>
      <c r="D16" s="191"/>
      <c r="E16" s="191"/>
      <c r="F16" s="191"/>
      <c r="G16" s="191"/>
      <c r="H16" s="191"/>
      <c r="I16" s="191"/>
    </row>
    <row r="17" spans="1:9" s="86" customFormat="1" ht="15">
      <c r="A17" s="211" t="s">
        <v>2</v>
      </c>
      <c r="B17" s="191"/>
      <c r="C17" s="191"/>
      <c r="D17" s="191"/>
      <c r="E17" s="191"/>
      <c r="F17" s="191"/>
      <c r="G17" s="191"/>
      <c r="H17" s="191"/>
      <c r="I17" s="191"/>
    </row>
    <row r="18" spans="1:10" s="88" customFormat="1" ht="49.5" customHeight="1">
      <c r="A18" s="212" t="s">
        <v>3</v>
      </c>
      <c r="B18" s="212"/>
      <c r="C18" s="212" t="s">
        <v>4</v>
      </c>
      <c r="D18" s="207"/>
      <c r="E18" s="207"/>
      <c r="F18" s="207"/>
      <c r="G18" s="87" t="s">
        <v>129</v>
      </c>
      <c r="H18" s="87" t="s">
        <v>130</v>
      </c>
      <c r="I18" s="126" t="s">
        <v>131</v>
      </c>
      <c r="J18" s="127"/>
    </row>
    <row r="19" spans="1:9" ht="15.75">
      <c r="A19" s="89" t="s">
        <v>8</v>
      </c>
      <c r="B19" s="90" t="s">
        <v>132</v>
      </c>
      <c r="C19" s="208" t="s">
        <v>132</v>
      </c>
      <c r="D19" s="213"/>
      <c r="E19" s="213"/>
      <c r="F19" s="213"/>
      <c r="G19" s="90"/>
      <c r="H19" s="107">
        <f>+H20+H26</f>
        <v>937292.85</v>
      </c>
      <c r="I19" s="107">
        <f>+I20+I26</f>
        <v>823278.7200000001</v>
      </c>
    </row>
    <row r="20" spans="1:9" ht="15.75">
      <c r="A20" s="92" t="s">
        <v>10</v>
      </c>
      <c r="B20" s="93" t="s">
        <v>133</v>
      </c>
      <c r="C20" s="204" t="s">
        <v>133</v>
      </c>
      <c r="D20" s="204"/>
      <c r="E20" s="204"/>
      <c r="F20" s="204"/>
      <c r="G20" s="93"/>
      <c r="H20" s="108">
        <f>+H21+H22+H23+H24</f>
        <v>917906.44</v>
      </c>
      <c r="I20" s="108">
        <f>+I21+I22+I23+I24</f>
        <v>812561.4500000001</v>
      </c>
    </row>
    <row r="21" spans="1:9" ht="15.75">
      <c r="A21" s="92" t="s">
        <v>134</v>
      </c>
      <c r="B21" s="93" t="s">
        <v>59</v>
      </c>
      <c r="C21" s="204" t="s">
        <v>59</v>
      </c>
      <c r="D21" s="204"/>
      <c r="E21" s="204"/>
      <c r="F21" s="204"/>
      <c r="G21" s="93"/>
      <c r="H21" s="108">
        <v>564339.87</v>
      </c>
      <c r="I21" s="115">
        <v>510148.21</v>
      </c>
    </row>
    <row r="22" spans="1:9" ht="15.75">
      <c r="A22" s="92" t="s">
        <v>135</v>
      </c>
      <c r="B22" s="95" t="s">
        <v>136</v>
      </c>
      <c r="C22" s="206" t="s">
        <v>136</v>
      </c>
      <c r="D22" s="206"/>
      <c r="E22" s="206"/>
      <c r="F22" s="206"/>
      <c r="G22" s="95"/>
      <c r="H22" s="108">
        <v>351065.9</v>
      </c>
      <c r="I22" s="115">
        <v>270438.64</v>
      </c>
    </row>
    <row r="23" spans="1:9" ht="15.75">
      <c r="A23" s="92" t="s">
        <v>137</v>
      </c>
      <c r="B23" s="93" t="s">
        <v>138</v>
      </c>
      <c r="C23" s="206" t="s">
        <v>138</v>
      </c>
      <c r="D23" s="206"/>
      <c r="E23" s="206"/>
      <c r="F23" s="206"/>
      <c r="G23" s="93"/>
      <c r="H23" s="108">
        <v>2449.97</v>
      </c>
      <c r="I23" s="115"/>
    </row>
    <row r="24" spans="1:9" ht="15.75">
      <c r="A24" s="92" t="s">
        <v>139</v>
      </c>
      <c r="B24" s="95" t="s">
        <v>140</v>
      </c>
      <c r="C24" s="206" t="s">
        <v>140</v>
      </c>
      <c r="D24" s="206"/>
      <c r="E24" s="206"/>
      <c r="F24" s="206"/>
      <c r="G24" s="95"/>
      <c r="H24" s="109">
        <v>50.7</v>
      </c>
      <c r="I24" s="115">
        <v>31974.6</v>
      </c>
    </row>
    <row r="25" spans="1:9" ht="15.75">
      <c r="A25" s="92" t="s">
        <v>17</v>
      </c>
      <c r="B25" s="93" t="s">
        <v>141</v>
      </c>
      <c r="C25" s="206" t="s">
        <v>141</v>
      </c>
      <c r="D25" s="206"/>
      <c r="E25" s="206"/>
      <c r="F25" s="206"/>
      <c r="G25" s="93"/>
      <c r="H25" s="107"/>
      <c r="I25" s="114"/>
    </row>
    <row r="26" spans="1:9" ht="15.75">
      <c r="A26" s="92" t="s">
        <v>37</v>
      </c>
      <c r="B26" s="93" t="s">
        <v>142</v>
      </c>
      <c r="C26" s="206" t="s">
        <v>142</v>
      </c>
      <c r="D26" s="206"/>
      <c r="E26" s="206"/>
      <c r="F26" s="206"/>
      <c r="G26" s="93"/>
      <c r="H26" s="107">
        <f>+H27+H28</f>
        <v>19386.41</v>
      </c>
      <c r="I26" s="107">
        <f>+I27+I28</f>
        <v>10717.27</v>
      </c>
    </row>
    <row r="27" spans="1:9" ht="15.75">
      <c r="A27" s="92" t="s">
        <v>143</v>
      </c>
      <c r="B27" s="95" t="s">
        <v>144</v>
      </c>
      <c r="C27" s="206" t="s">
        <v>144</v>
      </c>
      <c r="D27" s="206"/>
      <c r="E27" s="206"/>
      <c r="F27" s="206"/>
      <c r="G27" s="95"/>
      <c r="H27" s="108">
        <v>19386.41</v>
      </c>
      <c r="I27" s="115">
        <v>10717.27</v>
      </c>
    </row>
    <row r="28" spans="1:9" ht="15.75">
      <c r="A28" s="92" t="s">
        <v>145</v>
      </c>
      <c r="B28" s="95" t="s">
        <v>146</v>
      </c>
      <c r="C28" s="206" t="s">
        <v>146</v>
      </c>
      <c r="D28" s="206"/>
      <c r="E28" s="206"/>
      <c r="F28" s="206"/>
      <c r="G28" s="95"/>
      <c r="H28" s="107"/>
      <c r="I28" s="114"/>
    </row>
    <row r="29" spans="1:9" ht="15.75">
      <c r="A29" s="89" t="s">
        <v>44</v>
      </c>
      <c r="B29" s="90" t="s">
        <v>147</v>
      </c>
      <c r="C29" s="208" t="s">
        <v>147</v>
      </c>
      <c r="D29" s="208"/>
      <c r="E29" s="208"/>
      <c r="F29" s="208"/>
      <c r="G29" s="90"/>
      <c r="H29" s="107">
        <f>SUM(H30:H45)</f>
        <v>933569.67</v>
      </c>
      <c r="I29" s="107">
        <f>SUM(I30:I45)</f>
        <v>822075.48</v>
      </c>
    </row>
    <row r="30" spans="1:9" ht="15.75">
      <c r="A30" s="92" t="s">
        <v>10</v>
      </c>
      <c r="B30" s="93" t="s">
        <v>148</v>
      </c>
      <c r="C30" s="206" t="s">
        <v>149</v>
      </c>
      <c r="D30" s="205"/>
      <c r="E30" s="205"/>
      <c r="F30" s="205"/>
      <c r="G30" s="93"/>
      <c r="H30" s="110">
        <v>715487.89</v>
      </c>
      <c r="I30" s="115">
        <v>593984.08</v>
      </c>
    </row>
    <row r="31" spans="1:9" ht="15.75">
      <c r="A31" s="92" t="s">
        <v>150</v>
      </c>
      <c r="B31" s="93" t="s">
        <v>151</v>
      </c>
      <c r="C31" s="206" t="s">
        <v>152</v>
      </c>
      <c r="D31" s="205"/>
      <c r="E31" s="205"/>
      <c r="F31" s="205"/>
      <c r="G31" s="93"/>
      <c r="H31" s="110">
        <v>14764.98</v>
      </c>
      <c r="I31" s="115">
        <v>12786.46</v>
      </c>
    </row>
    <row r="32" spans="1:9" ht="15.75">
      <c r="A32" s="92" t="s">
        <v>37</v>
      </c>
      <c r="B32" s="93" t="s">
        <v>153</v>
      </c>
      <c r="C32" s="206" t="s">
        <v>154</v>
      </c>
      <c r="D32" s="205"/>
      <c r="E32" s="205"/>
      <c r="F32" s="205"/>
      <c r="G32" s="93"/>
      <c r="H32" s="110">
        <v>121958.07</v>
      </c>
      <c r="I32" s="115">
        <v>102381.8</v>
      </c>
    </row>
    <row r="33" spans="1:9" ht="15.75">
      <c r="A33" s="92" t="s">
        <v>42</v>
      </c>
      <c r="B33" s="93" t="s">
        <v>155</v>
      </c>
      <c r="C33" s="204" t="s">
        <v>156</v>
      </c>
      <c r="D33" s="205"/>
      <c r="E33" s="205"/>
      <c r="F33" s="205"/>
      <c r="G33" s="93"/>
      <c r="H33" s="110"/>
      <c r="I33" s="115"/>
    </row>
    <row r="34" spans="1:9" ht="15.75">
      <c r="A34" s="92" t="s">
        <v>54</v>
      </c>
      <c r="B34" s="93" t="s">
        <v>157</v>
      </c>
      <c r="C34" s="204" t="s">
        <v>158</v>
      </c>
      <c r="D34" s="205"/>
      <c r="E34" s="205"/>
      <c r="F34" s="205"/>
      <c r="G34" s="93"/>
      <c r="H34" s="110">
        <v>18829.62</v>
      </c>
      <c r="I34" s="115">
        <v>28359.53</v>
      </c>
    </row>
    <row r="35" spans="1:9" ht="15.75">
      <c r="A35" s="92" t="s">
        <v>159</v>
      </c>
      <c r="B35" s="93" t="s">
        <v>160</v>
      </c>
      <c r="C35" s="204" t="s">
        <v>161</v>
      </c>
      <c r="D35" s="205"/>
      <c r="E35" s="205"/>
      <c r="F35" s="205"/>
      <c r="G35" s="93"/>
      <c r="H35" s="110">
        <v>1786</v>
      </c>
      <c r="I35" s="115">
        <v>4016.5</v>
      </c>
    </row>
    <row r="36" spans="1:9" ht="15.75">
      <c r="A36" s="92" t="s">
        <v>162</v>
      </c>
      <c r="B36" s="93" t="s">
        <v>163</v>
      </c>
      <c r="C36" s="204" t="s">
        <v>164</v>
      </c>
      <c r="D36" s="205"/>
      <c r="E36" s="205"/>
      <c r="F36" s="205"/>
      <c r="G36" s="93"/>
      <c r="H36" s="111">
        <v>8148.8</v>
      </c>
      <c r="I36" s="111">
        <v>2005.69</v>
      </c>
    </row>
    <row r="37" spans="1:9" ht="15.75">
      <c r="A37" s="92" t="s">
        <v>165</v>
      </c>
      <c r="B37" s="93" t="s">
        <v>166</v>
      </c>
      <c r="C37" s="206" t="s">
        <v>166</v>
      </c>
      <c r="D37" s="205"/>
      <c r="E37" s="205"/>
      <c r="F37" s="205"/>
      <c r="G37" s="93"/>
      <c r="H37" s="110"/>
      <c r="I37" s="111"/>
    </row>
    <row r="38" spans="1:9" ht="15.75">
      <c r="A38" s="92" t="s">
        <v>167</v>
      </c>
      <c r="B38" s="93" t="s">
        <v>168</v>
      </c>
      <c r="C38" s="204" t="s">
        <v>168</v>
      </c>
      <c r="D38" s="205"/>
      <c r="E38" s="205"/>
      <c r="F38" s="205"/>
      <c r="G38" s="93"/>
      <c r="H38" s="111">
        <v>24832.25</v>
      </c>
      <c r="I38" s="111">
        <v>5183.96</v>
      </c>
    </row>
    <row r="39" spans="1:9" ht="15.75" customHeight="1">
      <c r="A39" s="92" t="s">
        <v>169</v>
      </c>
      <c r="B39" s="93" t="s">
        <v>170</v>
      </c>
      <c r="C39" s="206" t="s">
        <v>171</v>
      </c>
      <c r="D39" s="207"/>
      <c r="E39" s="207"/>
      <c r="F39" s="207"/>
      <c r="G39" s="93"/>
      <c r="H39" s="111"/>
      <c r="I39" s="111"/>
    </row>
    <row r="40" spans="1:9" ht="15.75" customHeight="1">
      <c r="A40" s="92" t="s">
        <v>172</v>
      </c>
      <c r="B40" s="93" t="s">
        <v>173</v>
      </c>
      <c r="C40" s="206" t="s">
        <v>174</v>
      </c>
      <c r="D40" s="205"/>
      <c r="E40" s="205"/>
      <c r="F40" s="205"/>
      <c r="G40" s="93"/>
      <c r="H40" s="111"/>
      <c r="I40" s="111"/>
    </row>
    <row r="41" spans="1:9" ht="15.75">
      <c r="A41" s="92" t="s">
        <v>175</v>
      </c>
      <c r="B41" s="93" t="s">
        <v>176</v>
      </c>
      <c r="C41" s="206" t="s">
        <v>177</v>
      </c>
      <c r="D41" s="205"/>
      <c r="E41" s="205"/>
      <c r="F41" s="205"/>
      <c r="G41" s="93"/>
      <c r="H41" s="111"/>
      <c r="I41" s="111"/>
    </row>
    <row r="42" spans="1:9" ht="15.75">
      <c r="A42" s="92" t="s">
        <v>178</v>
      </c>
      <c r="B42" s="93" t="s">
        <v>179</v>
      </c>
      <c r="C42" s="206" t="s">
        <v>180</v>
      </c>
      <c r="D42" s="205"/>
      <c r="E42" s="205"/>
      <c r="F42" s="205"/>
      <c r="G42" s="93"/>
      <c r="H42" s="110">
        <v>13361.53</v>
      </c>
      <c r="I42" s="111">
        <v>19129.56</v>
      </c>
    </row>
    <row r="43" spans="1:9" ht="15.75">
      <c r="A43" s="92" t="s">
        <v>181</v>
      </c>
      <c r="B43" s="93" t="s">
        <v>182</v>
      </c>
      <c r="C43" s="181" t="s">
        <v>183</v>
      </c>
      <c r="D43" s="182"/>
      <c r="E43" s="182"/>
      <c r="F43" s="183"/>
      <c r="G43" s="93"/>
      <c r="H43" s="110">
        <v>14400.53</v>
      </c>
      <c r="I43" s="111">
        <v>54227.9</v>
      </c>
    </row>
    <row r="44" spans="1:9" ht="15.75">
      <c r="A44" s="125" t="s">
        <v>228</v>
      </c>
      <c r="B44" s="93"/>
      <c r="C44" s="122" t="s">
        <v>229</v>
      </c>
      <c r="D44" s="123"/>
      <c r="E44" s="123"/>
      <c r="F44" s="124"/>
      <c r="G44" s="93"/>
      <c r="H44" s="110"/>
      <c r="I44" s="111"/>
    </row>
    <row r="45" spans="1:9" ht="15.75">
      <c r="A45" s="125" t="s">
        <v>230</v>
      </c>
      <c r="B45" s="93"/>
      <c r="C45" s="122" t="s">
        <v>231</v>
      </c>
      <c r="D45" s="123"/>
      <c r="E45" s="123"/>
      <c r="F45" s="124"/>
      <c r="G45" s="93"/>
      <c r="H45" s="110"/>
      <c r="I45" s="111"/>
    </row>
    <row r="46" spans="1:9" ht="15.75">
      <c r="A46" s="90" t="s">
        <v>46</v>
      </c>
      <c r="B46" s="94" t="s">
        <v>184</v>
      </c>
      <c r="C46" s="196" t="s">
        <v>184</v>
      </c>
      <c r="D46" s="197"/>
      <c r="E46" s="197"/>
      <c r="F46" s="198"/>
      <c r="G46" s="94"/>
      <c r="H46" s="112">
        <f>SUM(H54)</f>
        <v>3723.179999999935</v>
      </c>
      <c r="I46" s="112">
        <f>SUM(I54)</f>
        <v>1203.240000000107</v>
      </c>
    </row>
    <row r="47" spans="1:9" ht="15.75">
      <c r="A47" s="90" t="s">
        <v>57</v>
      </c>
      <c r="B47" s="90" t="s">
        <v>185</v>
      </c>
      <c r="C47" s="200" t="s">
        <v>185</v>
      </c>
      <c r="D47" s="197"/>
      <c r="E47" s="197"/>
      <c r="F47" s="198"/>
      <c r="G47" s="91"/>
      <c r="H47" s="112"/>
      <c r="I47" s="91"/>
    </row>
    <row r="48" spans="1:9" ht="15.75">
      <c r="A48" s="95" t="s">
        <v>186</v>
      </c>
      <c r="B48" s="93" t="s">
        <v>187</v>
      </c>
      <c r="C48" s="181" t="s">
        <v>188</v>
      </c>
      <c r="D48" s="182"/>
      <c r="E48" s="182"/>
      <c r="F48" s="183"/>
      <c r="G48" s="96"/>
      <c r="H48" s="113"/>
      <c r="I48" s="96"/>
    </row>
    <row r="49" spans="1:9" ht="15.75">
      <c r="A49" s="95" t="s">
        <v>17</v>
      </c>
      <c r="B49" s="93" t="s">
        <v>189</v>
      </c>
      <c r="C49" s="181" t="s">
        <v>189</v>
      </c>
      <c r="D49" s="182"/>
      <c r="E49" s="182"/>
      <c r="F49" s="183"/>
      <c r="G49" s="96"/>
      <c r="H49" s="113"/>
      <c r="I49" s="96"/>
    </row>
    <row r="50" spans="1:9" ht="15.75">
      <c r="A50" s="95" t="s">
        <v>190</v>
      </c>
      <c r="B50" s="93" t="s">
        <v>191</v>
      </c>
      <c r="C50" s="181" t="s">
        <v>192</v>
      </c>
      <c r="D50" s="182"/>
      <c r="E50" s="182"/>
      <c r="F50" s="183"/>
      <c r="G50" s="96"/>
      <c r="H50" s="113"/>
      <c r="I50" s="96"/>
    </row>
    <row r="51" spans="1:9" ht="15.75">
      <c r="A51" s="90" t="s">
        <v>62</v>
      </c>
      <c r="B51" s="94" t="s">
        <v>193</v>
      </c>
      <c r="C51" s="201" t="s">
        <v>193</v>
      </c>
      <c r="D51" s="202"/>
      <c r="E51" s="202"/>
      <c r="F51" s="203"/>
      <c r="G51" s="91"/>
      <c r="H51" s="112"/>
      <c r="I51" s="91"/>
    </row>
    <row r="52" spans="1:9" ht="30" customHeight="1">
      <c r="A52" s="90" t="s">
        <v>74</v>
      </c>
      <c r="B52" s="94" t="s">
        <v>194</v>
      </c>
      <c r="C52" s="193" t="s">
        <v>194</v>
      </c>
      <c r="D52" s="194"/>
      <c r="E52" s="194"/>
      <c r="F52" s="195"/>
      <c r="G52" s="91"/>
      <c r="H52" s="112"/>
      <c r="I52" s="91"/>
    </row>
    <row r="53" spans="1:9" ht="15.75">
      <c r="A53" s="90" t="s">
        <v>83</v>
      </c>
      <c r="B53" s="94" t="s">
        <v>195</v>
      </c>
      <c r="C53" s="196" t="s">
        <v>195</v>
      </c>
      <c r="D53" s="197"/>
      <c r="E53" s="197"/>
      <c r="F53" s="198"/>
      <c r="G53" s="91"/>
      <c r="H53" s="112"/>
      <c r="I53" s="91"/>
    </row>
    <row r="54" spans="1:9" ht="30" customHeight="1">
      <c r="A54" s="90" t="s">
        <v>196</v>
      </c>
      <c r="B54" s="90" t="s">
        <v>197</v>
      </c>
      <c r="C54" s="199" t="s">
        <v>197</v>
      </c>
      <c r="D54" s="194"/>
      <c r="E54" s="194"/>
      <c r="F54" s="195"/>
      <c r="G54" s="91"/>
      <c r="H54" s="112">
        <f>SUM(H56)</f>
        <v>3723.179999999935</v>
      </c>
      <c r="I54" s="112">
        <f>SUM(I56)</f>
        <v>1203.240000000107</v>
      </c>
    </row>
    <row r="55" spans="1:9" ht="15.75">
      <c r="A55" s="90" t="s">
        <v>10</v>
      </c>
      <c r="B55" s="90" t="s">
        <v>198</v>
      </c>
      <c r="C55" s="200" t="s">
        <v>198</v>
      </c>
      <c r="D55" s="197"/>
      <c r="E55" s="197"/>
      <c r="F55" s="198"/>
      <c r="G55" s="91"/>
      <c r="H55" s="112"/>
      <c r="I55" s="91"/>
    </row>
    <row r="56" spans="1:9" ht="15.75">
      <c r="A56" s="90" t="s">
        <v>199</v>
      </c>
      <c r="B56" s="94" t="s">
        <v>200</v>
      </c>
      <c r="C56" s="196" t="s">
        <v>200</v>
      </c>
      <c r="D56" s="197"/>
      <c r="E56" s="197"/>
      <c r="F56" s="198"/>
      <c r="G56" s="91"/>
      <c r="H56" s="112">
        <f>SUM(H19-H29)</f>
        <v>3723.179999999935</v>
      </c>
      <c r="I56" s="112">
        <f>SUM(I19-I29)</f>
        <v>1203.240000000107</v>
      </c>
    </row>
    <row r="57" spans="1:9" ht="15.75">
      <c r="A57" s="95" t="s">
        <v>10</v>
      </c>
      <c r="B57" s="93" t="s">
        <v>201</v>
      </c>
      <c r="C57" s="181" t="s">
        <v>201</v>
      </c>
      <c r="D57" s="182"/>
      <c r="E57" s="182"/>
      <c r="F57" s="183"/>
      <c r="G57" s="96"/>
      <c r="H57" s="113"/>
      <c r="I57" s="96"/>
    </row>
    <row r="58" spans="1:9" ht="15.75">
      <c r="A58" s="95" t="s">
        <v>17</v>
      </c>
      <c r="B58" s="93" t="s">
        <v>202</v>
      </c>
      <c r="C58" s="181" t="s">
        <v>202</v>
      </c>
      <c r="D58" s="182"/>
      <c r="E58" s="182"/>
      <c r="F58" s="183"/>
      <c r="G58" s="96"/>
      <c r="H58" s="113"/>
      <c r="I58" s="96"/>
    </row>
    <row r="59" spans="1:9" ht="12.75">
      <c r="A59" s="97"/>
      <c r="B59" s="97"/>
      <c r="C59" s="97"/>
      <c r="D59" s="97"/>
      <c r="G59" s="98"/>
      <c r="H59" s="98"/>
      <c r="I59" s="98"/>
    </row>
    <row r="60" spans="1:9" ht="15.75">
      <c r="A60" s="99"/>
      <c r="B60" s="98"/>
      <c r="C60" s="189" t="s">
        <v>203</v>
      </c>
      <c r="D60" s="189"/>
      <c r="E60" s="98"/>
      <c r="F60" s="99"/>
      <c r="G60" s="82"/>
      <c r="H60" s="187" t="s">
        <v>221</v>
      </c>
      <c r="I60" s="188"/>
    </row>
    <row r="61" spans="2:9" s="86" customFormat="1" ht="34.5" customHeight="1">
      <c r="B61" s="100"/>
      <c r="C61" s="190" t="s">
        <v>216</v>
      </c>
      <c r="D61" s="191"/>
      <c r="G61" s="101" t="s">
        <v>107</v>
      </c>
      <c r="H61" s="192" t="s">
        <v>108</v>
      </c>
      <c r="I61" s="192"/>
    </row>
    <row r="63" spans="3:9" ht="12.75">
      <c r="C63" s="184" t="s">
        <v>218</v>
      </c>
      <c r="D63" s="184"/>
      <c r="G63" s="82"/>
      <c r="H63" s="134" t="s">
        <v>227</v>
      </c>
      <c r="I63" s="134"/>
    </row>
    <row r="64" spans="3:9" ht="12.75">
      <c r="C64" s="185" t="s">
        <v>219</v>
      </c>
      <c r="D64" s="186"/>
      <c r="G64" s="119" t="s">
        <v>107</v>
      </c>
      <c r="H64" s="164" t="s">
        <v>217</v>
      </c>
      <c r="I64" s="165"/>
    </row>
  </sheetData>
  <sheetProtection/>
  <mergeCells count="63">
    <mergeCell ref="G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63:D63"/>
    <mergeCell ref="H63:I63"/>
    <mergeCell ref="C64:D64"/>
    <mergeCell ref="H64:I64"/>
    <mergeCell ref="H60:I60"/>
    <mergeCell ref="C60:D60"/>
    <mergeCell ref="C61:D61"/>
    <mergeCell ref="H61:I61"/>
  </mergeCells>
  <printOptions/>
  <pageMargins left="0.42" right="0.12" top="0.66" bottom="0.45" header="0.66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TOP</cp:lastModifiedBy>
  <cp:lastPrinted>2013-05-01T11:13:13Z</cp:lastPrinted>
  <dcterms:created xsi:type="dcterms:W3CDTF">2009-07-20T14:30:53Z</dcterms:created>
  <dcterms:modified xsi:type="dcterms:W3CDTF">2013-05-01T11:13:29Z</dcterms:modified>
  <cp:category/>
  <cp:version/>
  <cp:contentType/>
  <cp:contentStatus/>
</cp:coreProperties>
</file>