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900" yWindow="6660" windowWidth="15330" windowHeight="4080" tabRatio="970" activeTab="1"/>
  </bookViews>
  <sheets>
    <sheet name="AR.20fin.sumos" sheetId="1" r:id="rId1"/>
    <sheet name="AR.20fin.sumu likučiai" sheetId="2" r:id="rId2"/>
  </sheets>
  <definedNames>
    <definedName name="_xlnm.Print_Area" localSheetId="0">'AR.20fin.sumos'!$A$1:$M$43</definedName>
    <definedName name="_xlnm.Print_Titles" localSheetId="0">'AR.20fin.sumos'!$11:$13</definedName>
  </definedNames>
  <calcPr fullCalcOnLoad="1"/>
</workbook>
</file>

<file path=xl/sharedStrings.xml><?xml version="1.0" encoding="utf-8"?>
<sst xmlns="http://schemas.openxmlformats.org/spreadsheetml/2006/main" count="87" uniqueCount="65">
  <si>
    <t>20-ojo VSAFAS „Finansavimo sumos“</t>
  </si>
  <si>
    <t>Perduota kitiems viešojo sektoriaus subjektams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</si>
  <si>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</si>
  <si>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</si>
  <si>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</si>
  <si>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</si>
  <si>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Gautos finansavimo sumos</t>
  </si>
  <si>
    <t>5=3+4</t>
  </si>
  <si>
    <t>8=6+7</t>
  </si>
  <si>
    <t>Rengėjas:</t>
  </si>
  <si>
    <t>( Vardas, pavardė, parašas )</t>
  </si>
  <si>
    <t>Iš valstybės biudžeto (išskyrus valstybės biudžeto asignavimams priklausančią finansavimo sumų iš Europos Sąjungos, užsienio valstybių ir tarptautinių organizacijų dalį)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</si>
  <si>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</si>
  <si>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</si>
  <si>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</si>
  <si>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</si>
  <si>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</si>
  <si>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</si>
  <si>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</si>
  <si>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</si>
  <si>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</si>
  <si>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</si>
  <si>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</si>
  <si>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</si>
  <si>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</si>
  <si>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</si>
  <si>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finansinių ataskaitų aiškinamajame rašte forma)</t>
  </si>
  <si>
    <t>Finansavimo sumos</t>
  </si>
  <si>
    <t>nepiniginiam turtui įsigyti</t>
  </si>
  <si>
    <t>kitoms išlaidoms kompensuoti</t>
  </si>
  <si>
    <t>Eil. Nr.</t>
  </si>
  <si>
    <t>Gautinos finansavimo sumos</t>
  </si>
  <si>
    <t>Iš savivaldybės biudžeto</t>
  </si>
  <si>
    <t>Iš kitų šaltinių</t>
  </si>
  <si>
    <t>Iš viso</t>
  </si>
  <si>
    <t>1.</t>
  </si>
  <si>
    <t>2.</t>
  </si>
  <si>
    <t>3.</t>
  </si>
  <si>
    <t>4.</t>
  </si>
  <si>
    <t>5.</t>
  </si>
  <si>
    <t>Finansavimo sumų likutis ataskaitinio laikotarpio pradžioje</t>
  </si>
  <si>
    <t>Finansavimo sumų likutis ataskaitinio laikotarpio pabaigoje</t>
  </si>
  <si>
    <t>1.1.</t>
  </si>
  <si>
    <t>1.2.</t>
  </si>
  <si>
    <t>2.1.</t>
  </si>
  <si>
    <t>3.1.</t>
  </si>
  <si>
    <t>3.2.</t>
  </si>
  <si>
    <t>4.1.</t>
  </si>
  <si>
    <t>4.2.</t>
  </si>
  <si>
    <t>2.2.</t>
  </si>
  <si>
    <t>Iš kitų šaltinių:</t>
  </si>
  <si>
    <t>(viešojo sektoriaus subjekto arba viešojo sektoriaus subjektų grupės pavadinimas)</t>
  </si>
  <si>
    <t>Iš Europos Sąjungos, užsienio valstybių ir tarptautinių organizacijų</t>
  </si>
  <si>
    <t>Ataskaitinio laikotarpio pabaigoje</t>
  </si>
  <si>
    <t>4 priedas</t>
  </si>
  <si>
    <t>5 priedas</t>
  </si>
  <si>
    <t>Per ataskaitinį laikotarpį</t>
  </si>
  <si>
    <t>4 klasė</t>
  </si>
  <si>
    <t xml:space="preserve">     </t>
  </si>
  <si>
    <t>NM</t>
  </si>
  <si>
    <t xml:space="preserve">FINANSAVIMO SUMOS PAGAL ŠALTINĮ, TIKSLINĘ PASKIRTĮ IR JŲ POKYČIAI PER ATASKAITINĮ LAIKOTARPĮ  </t>
  </si>
  <si>
    <t>2 procentai ir elektr. Mokinio pažymėjimai</t>
  </si>
  <si>
    <t>Kretingos rajono Darbėnų gimnazija</t>
  </si>
  <si>
    <t>Regina Ginetienė</t>
  </si>
  <si>
    <t>2013 07 29  Nr.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</si>
</sst>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0.000"/>
    <numFmt numFmtId="180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1" applyNumberFormat="0" applyAlignment="0" applyProtection="0"/>
    <xf numFmtId="0" fontId="12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41" borderId="6" applyNumberFormat="0" applyAlignment="0" applyProtection="0"/>
    <xf numFmtId="0" fontId="19" fillId="0" borderId="7" applyNumberFormat="0" applyFill="0" applyAlignment="0" applyProtection="0"/>
    <xf numFmtId="0" fontId="20" fillId="42" borderId="0" applyNumberFormat="0" applyBorder="0" applyAlignment="0" applyProtection="0"/>
    <xf numFmtId="0" fontId="37" fillId="43" borderId="0" applyNumberFormat="0" applyBorder="0" applyAlignment="0" applyProtection="0"/>
    <xf numFmtId="0" fontId="0" fillId="0" borderId="0">
      <alignment/>
      <protection/>
    </xf>
    <xf numFmtId="0" fontId="0" fillId="44" borderId="8" applyNumberFormat="0" applyFont="0" applyAlignment="0" applyProtection="0"/>
    <xf numFmtId="0" fontId="21" fillId="39" borderId="9" applyNumberFormat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38" fillId="52" borderId="6" applyNumberFormat="0" applyAlignment="0" applyProtection="0"/>
    <xf numFmtId="0" fontId="39" fillId="0" borderId="11" applyNumberFormat="0" applyFill="0" applyAlignment="0" applyProtection="0"/>
    <xf numFmtId="0" fontId="40" fillId="53" borderId="12" applyNumberFormat="0" applyAlignment="0" applyProtection="0"/>
    <xf numFmtId="0" fontId="7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54" borderId="0" xfId="77" applyFont="1" applyFill="1" applyBorder="1" applyAlignment="1">
      <alignment horizontal="center" vertical="center" shrinkToFit="1"/>
      <protection/>
    </xf>
    <xf numFmtId="0" fontId="4" fillId="0" borderId="14" xfId="77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77" applyFont="1" applyBorder="1" applyAlignment="1">
      <alignment horizontal="center" vertical="center" wrapText="1"/>
      <protection/>
    </xf>
    <xf numFmtId="0" fontId="3" fillId="0" borderId="0" xfId="77" applyFont="1" applyAlignment="1">
      <alignment vertical="center"/>
      <protection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77" applyFont="1" applyAlignment="1">
      <alignment horizontal="left" vertical="center"/>
      <protection/>
    </xf>
    <xf numFmtId="0" fontId="3" fillId="0" borderId="0" xfId="77" applyFont="1" applyBorder="1" applyAlignment="1">
      <alignment vertical="center"/>
      <protection/>
    </xf>
    <xf numFmtId="0" fontId="3" fillId="0" borderId="14" xfId="77" applyFont="1" applyBorder="1" applyAlignment="1">
      <alignment horizontal="left" vertical="center" wrapText="1"/>
      <protection/>
    </xf>
    <xf numFmtId="0" fontId="3" fillId="0" borderId="15" xfId="77" applyFont="1" applyBorder="1" applyAlignment="1">
      <alignment horizontal="left" vertical="center"/>
      <protection/>
    </xf>
    <xf numFmtId="0" fontId="3" fillId="0" borderId="0" xfId="77" applyFont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54" borderId="0" xfId="77" applyFont="1" applyFill="1" applyBorder="1" applyAlignment="1">
      <alignment vertical="center" shrinkToFit="1"/>
      <protection/>
    </xf>
    <xf numFmtId="0" fontId="4" fillId="0" borderId="14" xfId="77" applyFont="1" applyBorder="1" applyAlignment="1">
      <alignment horizontal="left" vertical="center" wrapText="1"/>
      <protection/>
    </xf>
    <xf numFmtId="0" fontId="3" fillId="0" borderId="0" xfId="83" applyFont="1" applyAlignment="1">
      <alignment vertical="center"/>
      <protection/>
    </xf>
    <xf numFmtId="0" fontId="4" fillId="54" borderId="0" xfId="83" applyFont="1" applyFill="1" applyBorder="1" applyAlignment="1">
      <alignment vertical="center" wrapText="1"/>
      <protection/>
    </xf>
    <xf numFmtId="0" fontId="3" fillId="0" borderId="0" xfId="77" applyFont="1" applyAlignment="1">
      <alignment horizontal="center" vertical="center"/>
      <protection/>
    </xf>
    <xf numFmtId="0" fontId="4" fillId="39" borderId="14" xfId="7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right" vertical="center" wrapText="1"/>
    </xf>
    <xf numFmtId="2" fontId="3" fillId="54" borderId="14" xfId="0" applyNumberFormat="1" applyFont="1" applyFill="1" applyBorder="1" applyAlignment="1">
      <alignment horizontal="right" vertical="center" wrapText="1"/>
    </xf>
    <xf numFmtId="2" fontId="4" fillId="54" borderId="14" xfId="0" applyNumberFormat="1" applyFont="1" applyFill="1" applyBorder="1" applyAlignment="1">
      <alignment horizontal="right" vertical="center" wrapText="1"/>
    </xf>
    <xf numFmtId="0" fontId="4" fillId="54" borderId="14" xfId="0" applyFont="1" applyFill="1" applyBorder="1" applyAlignment="1">
      <alignment horizontal="right" vertical="center" wrapText="1"/>
    </xf>
    <xf numFmtId="0" fontId="3" fillId="0" borderId="14" xfId="77" applyFont="1" applyBorder="1" applyAlignment="1">
      <alignment horizontal="right" vertical="center" wrapText="1"/>
      <protection/>
    </xf>
    <xf numFmtId="0" fontId="3" fillId="39" borderId="14" xfId="77" applyFont="1" applyFill="1" applyBorder="1" applyAlignment="1">
      <alignment horizontal="right" vertical="center" wrapText="1"/>
      <protection/>
    </xf>
    <xf numFmtId="2" fontId="3" fillId="0" borderId="14" xfId="77" applyNumberFormat="1" applyFont="1" applyBorder="1" applyAlignment="1">
      <alignment horizontal="right" vertical="center" wrapText="1"/>
      <protection/>
    </xf>
    <xf numFmtId="0" fontId="4" fillId="39" borderId="14" xfId="77" applyFont="1" applyFill="1" applyBorder="1" applyAlignment="1">
      <alignment horizontal="right" vertical="center" wrapText="1"/>
      <protection/>
    </xf>
    <xf numFmtId="1" fontId="3" fillId="54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3" fillId="54" borderId="0" xfId="77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54" borderId="15" xfId="83" applyFont="1" applyFill="1" applyBorder="1" applyAlignment="1">
      <alignment horizontal="center" vertical="center" wrapText="1"/>
      <protection/>
    </xf>
    <xf numFmtId="0" fontId="4" fillId="0" borderId="14" xfId="77" applyFont="1" applyBorder="1" applyAlignment="1">
      <alignment horizontal="center" vertical="center" wrapText="1"/>
      <protection/>
    </xf>
    <xf numFmtId="0" fontId="3" fillId="54" borderId="19" xfId="77" applyFont="1" applyFill="1" applyBorder="1" applyAlignment="1">
      <alignment horizontal="center" vertical="center" shrinkToFit="1"/>
      <protection/>
    </xf>
    <xf numFmtId="0" fontId="3" fillId="0" borderId="0" xfId="77" applyFont="1" applyAlignment="1">
      <alignment horizontal="center" vertical="center"/>
      <protection/>
    </xf>
    <xf numFmtId="0" fontId="6" fillId="0" borderId="0" xfId="77" applyFont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ipersaitas 2" xfId="72"/>
    <cellStyle name="Hyperlink" xfId="73"/>
    <cellStyle name="Input" xfId="74"/>
    <cellStyle name="Įprastas 2" xfId="75"/>
    <cellStyle name="Įprastas 2 2" xfId="76"/>
    <cellStyle name="Įprastas 3" xfId="77"/>
    <cellStyle name="Įprastas 4" xfId="78"/>
    <cellStyle name="Įvestis" xfId="79"/>
    <cellStyle name="Linked Cell" xfId="80"/>
    <cellStyle name="Neutral" xfId="81"/>
    <cellStyle name="Neutralus" xfId="82"/>
    <cellStyle name="Normal_17 VSAFAS_lyginamasis_4-19_priedai_2009-09-10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ercent" xfId="93"/>
    <cellStyle name="Skaičiavimas" xfId="94"/>
    <cellStyle name="Susietas langelis" xfId="95"/>
    <cellStyle name="Tikrinimo langelis" xfId="96"/>
    <cellStyle name="Title" xfId="97"/>
    <cellStyle name="Total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view="pageBreakPreview" zoomScaleSheetLayoutView="100" zoomScalePageLayoutView="0" workbookViewId="0" topLeftCell="A13">
      <selection activeCell="K20" sqref="K20"/>
    </sheetView>
  </sheetViews>
  <sheetFormatPr defaultColWidth="9.140625" defaultRowHeight="12.75"/>
  <cols>
    <col min="1" max="1" width="4.421875" style="21" customWidth="1"/>
    <col min="2" max="2" width="29.140625" style="8" customWidth="1"/>
    <col min="3" max="3" width="10.28125" style="8" customWidth="1"/>
    <col min="4" max="4" width="10.421875" style="8" customWidth="1"/>
    <col min="5" max="5" width="9.8515625" style="8" customWidth="1"/>
    <col min="6" max="6" width="9.7109375" style="8" customWidth="1"/>
    <col min="7" max="7" width="8.28125" style="8" customWidth="1"/>
    <col min="8" max="8" width="9.00390625" style="8" customWidth="1"/>
    <col min="9" max="10" width="11.140625" style="8" customWidth="1"/>
    <col min="11" max="11" width="11.00390625" style="8" customWidth="1"/>
    <col min="12" max="12" width="9.421875" style="8" customWidth="1"/>
    <col min="13" max="13" width="11.140625" style="8" customWidth="1"/>
    <col min="14" max="16384" width="9.140625" style="8" customWidth="1"/>
  </cols>
  <sheetData>
    <row r="1" ht="12.75">
      <c r="I1" s="8" t="s">
        <v>0</v>
      </c>
    </row>
    <row r="2" ht="12.75">
      <c r="I2" s="8" t="s">
        <v>54</v>
      </c>
    </row>
    <row r="4" spans="1:13" s="5" customFormat="1" ht="12.75">
      <c r="A4" s="35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</row>
    <row r="5" s="5" customFormat="1" ht="12.75">
      <c r="A5" s="4"/>
    </row>
    <row r="6" spans="1:11" s="19" customFormat="1" ht="21" customHeight="1">
      <c r="A6" s="20"/>
      <c r="B6" s="20"/>
      <c r="C6" s="43" t="s">
        <v>62</v>
      </c>
      <c r="D6" s="43"/>
      <c r="E6" s="43"/>
      <c r="F6" s="43"/>
      <c r="G6" s="43"/>
      <c r="H6" s="43"/>
      <c r="I6" s="43"/>
      <c r="J6" s="20"/>
      <c r="K6" s="20"/>
    </row>
    <row r="7" spans="1:11" s="5" customFormat="1" ht="12.75">
      <c r="A7" s="39" t="s">
        <v>51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7" s="5" customFormat="1" ht="12.75">
      <c r="A8" s="1"/>
      <c r="B8" s="1"/>
      <c r="C8" s="17"/>
      <c r="D8" s="17"/>
      <c r="E8" s="17"/>
      <c r="F8" s="17"/>
      <c r="G8" s="17"/>
    </row>
    <row r="9" spans="1:11" s="5" customFormat="1" ht="14.25">
      <c r="A9" s="40" t="s">
        <v>60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5" s="5" customFormat="1" ht="12.75">
      <c r="A10" s="4"/>
      <c r="E10" s="5" t="s">
        <v>64</v>
      </c>
    </row>
    <row r="11" spans="1:13" s="5" customFormat="1" ht="12.75">
      <c r="A11" s="38" t="s">
        <v>30</v>
      </c>
      <c r="B11" s="38" t="s">
        <v>27</v>
      </c>
      <c r="C11" s="38" t="s">
        <v>40</v>
      </c>
      <c r="D11" s="38" t="s">
        <v>56</v>
      </c>
      <c r="E11" s="38"/>
      <c r="F11" s="38"/>
      <c r="G11" s="38"/>
      <c r="H11" s="38"/>
      <c r="I11" s="38"/>
      <c r="J11" s="42"/>
      <c r="K11" s="42"/>
      <c r="L11" s="38"/>
      <c r="M11" s="38" t="s">
        <v>41</v>
      </c>
    </row>
    <row r="12" spans="1:13" s="5" customFormat="1" ht="108.75" customHeight="1">
      <c r="A12" s="38"/>
      <c r="B12" s="38"/>
      <c r="C12" s="38"/>
      <c r="D12" s="3" t="s">
        <v>23</v>
      </c>
      <c r="E12" s="3" t="s">
        <v>13</v>
      </c>
      <c r="F12" s="3" t="s">
        <v>24</v>
      </c>
      <c r="G12" s="3" t="s">
        <v>1</v>
      </c>
      <c r="H12" s="3" t="s">
        <v>25</v>
      </c>
      <c r="I12" s="23" t="s">
        <v>14</v>
      </c>
      <c r="J12" s="3" t="s">
        <v>15</v>
      </c>
      <c r="K12" s="16" t="s">
        <v>16</v>
      </c>
      <c r="L12" s="24" t="s">
        <v>17</v>
      </c>
      <c r="M12" s="38"/>
    </row>
    <row r="13" spans="1:13" s="5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25" t="s">
        <v>18</v>
      </c>
      <c r="L13" s="6">
        <v>12</v>
      </c>
      <c r="M13" s="6">
        <v>13</v>
      </c>
    </row>
    <row r="14" spans="1:17" s="5" customFormat="1" ht="63" customHeight="1">
      <c r="A14" s="3" t="s">
        <v>35</v>
      </c>
      <c r="B14" s="9" t="s">
        <v>19</v>
      </c>
      <c r="C14" s="26">
        <f>SUM(C15:C16)</f>
        <v>99206.45</v>
      </c>
      <c r="D14" s="27">
        <f>SUM(D15:D16)</f>
        <v>1394100</v>
      </c>
      <c r="E14" s="26">
        <f>(E15+E16)</f>
        <v>0</v>
      </c>
      <c r="F14" s="26">
        <f aca="true" t="shared" si="0" ref="F14:M14">SUM(F15:F16)</f>
        <v>102.01</v>
      </c>
      <c r="G14" s="26">
        <f t="shared" si="0"/>
        <v>0</v>
      </c>
      <c r="H14" s="26">
        <v>0</v>
      </c>
      <c r="I14" s="26">
        <f t="shared" si="0"/>
        <v>1387320.8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7">
        <f t="shared" si="0"/>
        <v>106087.65999999999</v>
      </c>
      <c r="Q14" s="5" t="s">
        <v>58</v>
      </c>
    </row>
    <row r="15" spans="1:15" s="5" customFormat="1" ht="15" customHeight="1">
      <c r="A15" s="6" t="s">
        <v>42</v>
      </c>
      <c r="B15" s="10" t="s">
        <v>28</v>
      </c>
      <c r="C15" s="26">
        <v>99206.45</v>
      </c>
      <c r="D15" s="26">
        <v>13560.54</v>
      </c>
      <c r="E15" s="26"/>
      <c r="F15" s="26">
        <v>102.01</v>
      </c>
      <c r="G15" s="26"/>
      <c r="H15" s="26"/>
      <c r="I15" s="27">
        <v>16781.34</v>
      </c>
      <c r="J15" s="26"/>
      <c r="K15" s="26"/>
      <c r="L15" s="26"/>
      <c r="M15" s="26">
        <f>C15+D15+E15+F15-G15-H15-I15-J15-K15+L15</f>
        <v>96087.65999999999</v>
      </c>
      <c r="O15" s="5" t="s">
        <v>57</v>
      </c>
    </row>
    <row r="16" spans="1:15" s="5" customFormat="1" ht="15" customHeight="1">
      <c r="A16" s="6" t="s">
        <v>43</v>
      </c>
      <c r="B16" s="10" t="s">
        <v>29</v>
      </c>
      <c r="C16" s="26">
        <v>0</v>
      </c>
      <c r="D16" s="26">
        <v>1380539.46</v>
      </c>
      <c r="E16" s="26"/>
      <c r="F16" s="26"/>
      <c r="G16" s="26"/>
      <c r="H16" s="26"/>
      <c r="I16" s="27">
        <v>1370539.46</v>
      </c>
      <c r="J16" s="26"/>
      <c r="K16" s="26"/>
      <c r="L16" s="26"/>
      <c r="M16" s="27">
        <f>C16+D16+E16+F16-G16-H16-I16-J16-K16+L16</f>
        <v>10000</v>
      </c>
      <c r="O16" s="5" t="s">
        <v>59</v>
      </c>
    </row>
    <row r="17" spans="1:13" s="5" customFormat="1" ht="63.75" customHeight="1">
      <c r="A17" s="3" t="s">
        <v>36</v>
      </c>
      <c r="B17" s="9" t="s">
        <v>20</v>
      </c>
      <c r="C17" s="26">
        <f>SUM(C18:C19)</f>
        <v>297418.85</v>
      </c>
      <c r="D17" s="27">
        <f aca="true" t="shared" si="1" ref="D17:L17">SUM(D18:D19)</f>
        <v>550400</v>
      </c>
      <c r="E17" s="26">
        <f t="shared" si="1"/>
        <v>0</v>
      </c>
      <c r="F17" s="34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556869.51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>SUM(M18:M19)</f>
        <v>290949.33999999997</v>
      </c>
    </row>
    <row r="18" spans="1:13" s="5" customFormat="1" ht="15" customHeight="1">
      <c r="A18" s="6" t="s">
        <v>44</v>
      </c>
      <c r="B18" s="10" t="s">
        <v>28</v>
      </c>
      <c r="C18" s="26">
        <v>297418.85</v>
      </c>
      <c r="D18" s="26">
        <v>41696.19</v>
      </c>
      <c r="E18" s="26"/>
      <c r="F18" s="27"/>
      <c r="G18" s="26"/>
      <c r="H18" s="26"/>
      <c r="I18" s="26">
        <v>48165.7</v>
      </c>
      <c r="J18" s="26"/>
      <c r="K18" s="26"/>
      <c r="L18" s="26"/>
      <c r="M18" s="27">
        <f>C18+D18+E18+F18-G18-H18-I18-J18-K18+L18</f>
        <v>290949.33999999997</v>
      </c>
    </row>
    <row r="19" spans="1:13" s="5" customFormat="1" ht="15" customHeight="1">
      <c r="A19" s="6" t="s">
        <v>49</v>
      </c>
      <c r="B19" s="10" t="s">
        <v>29</v>
      </c>
      <c r="C19" s="26"/>
      <c r="D19" s="26">
        <v>508703.81</v>
      </c>
      <c r="E19" s="26"/>
      <c r="F19" s="26"/>
      <c r="G19" s="26"/>
      <c r="H19" s="26"/>
      <c r="I19" s="26">
        <v>508703.81</v>
      </c>
      <c r="J19" s="26"/>
      <c r="K19" s="26"/>
      <c r="L19" s="26"/>
      <c r="M19" s="26">
        <f>C19+D19+E19+F19-G19-H19-I19-J19-K19+L19</f>
        <v>0</v>
      </c>
    </row>
    <row r="20" spans="1:13" s="5" customFormat="1" ht="90.75" customHeight="1">
      <c r="A20" s="3" t="s">
        <v>37</v>
      </c>
      <c r="B20" s="9" t="s">
        <v>21</v>
      </c>
      <c r="C20" s="26">
        <f>SUM(C21:C22)</f>
        <v>63827.01</v>
      </c>
      <c r="D20" s="26">
        <f aca="true" t="shared" si="2" ref="D20:M20">SUM(D21:D22)</f>
        <v>38594.07</v>
      </c>
      <c r="E20" s="26">
        <f t="shared" si="2"/>
        <v>0</v>
      </c>
      <c r="F20" s="27">
        <f t="shared" si="2"/>
        <v>7.34</v>
      </c>
      <c r="G20" s="26">
        <f t="shared" si="2"/>
        <v>0</v>
      </c>
      <c r="H20" s="26">
        <f t="shared" si="2"/>
        <v>0</v>
      </c>
      <c r="I20" s="26">
        <f t="shared" si="2"/>
        <v>8456.7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93971.72</v>
      </c>
    </row>
    <row r="21" spans="1:13" s="5" customFormat="1" ht="15" customHeight="1">
      <c r="A21" s="6" t="s">
        <v>45</v>
      </c>
      <c r="B21" s="10" t="s">
        <v>28</v>
      </c>
      <c r="C21" s="26">
        <v>63827.01</v>
      </c>
      <c r="D21" s="26">
        <v>34585.78</v>
      </c>
      <c r="E21" s="26"/>
      <c r="F21" s="27">
        <v>7.34</v>
      </c>
      <c r="G21" s="26"/>
      <c r="H21" s="26"/>
      <c r="I21" s="26">
        <v>4448.41</v>
      </c>
      <c r="J21" s="26"/>
      <c r="K21" s="26"/>
      <c r="L21" s="26"/>
      <c r="M21" s="26">
        <f>C21+D21+E21+F21-G21-H21-I21-J21-K21+L21</f>
        <v>93971.72</v>
      </c>
    </row>
    <row r="22" spans="1:13" s="5" customFormat="1" ht="15" customHeight="1">
      <c r="A22" s="6" t="s">
        <v>46</v>
      </c>
      <c r="B22" s="10" t="s">
        <v>29</v>
      </c>
      <c r="C22" s="26">
        <v>0</v>
      </c>
      <c r="D22" s="26">
        <v>4008.29</v>
      </c>
      <c r="E22" s="26"/>
      <c r="F22" s="26"/>
      <c r="G22" s="26"/>
      <c r="H22" s="26"/>
      <c r="I22" s="26">
        <v>4008.29</v>
      </c>
      <c r="J22" s="26"/>
      <c r="K22" s="26"/>
      <c r="L22" s="26"/>
      <c r="M22" s="26">
        <f>C22+D22+E22+F22-G22-H22-I22-J22-K22+L22</f>
        <v>0</v>
      </c>
    </row>
    <row r="23" spans="1:13" s="5" customFormat="1" ht="15" customHeight="1">
      <c r="A23" s="3" t="s">
        <v>38</v>
      </c>
      <c r="B23" s="9" t="s">
        <v>50</v>
      </c>
      <c r="C23" s="26">
        <f>SUM(C24:C25)</f>
        <v>0</v>
      </c>
      <c r="D23" s="27">
        <f aca="true" t="shared" si="3" ref="D23:M23">SUM(D24:D25)</f>
        <v>6300</v>
      </c>
      <c r="E23" s="26">
        <f t="shared" si="3"/>
        <v>0</v>
      </c>
      <c r="F23" s="27">
        <f t="shared" si="3"/>
        <v>103.44</v>
      </c>
      <c r="G23" s="26">
        <f t="shared" si="3"/>
        <v>0</v>
      </c>
      <c r="H23" s="26">
        <f t="shared" si="3"/>
        <v>0</v>
      </c>
      <c r="I23" s="27">
        <f t="shared" si="3"/>
        <v>6403.44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34">
        <f t="shared" si="3"/>
        <v>0</v>
      </c>
    </row>
    <row r="24" spans="1:13" s="5" customFormat="1" ht="15" customHeight="1">
      <c r="A24" s="6" t="s">
        <v>47</v>
      </c>
      <c r="B24" s="10" t="s">
        <v>28</v>
      </c>
      <c r="C24" s="26"/>
      <c r="D24" s="27"/>
      <c r="E24" s="26"/>
      <c r="F24" s="27">
        <v>103.44</v>
      </c>
      <c r="G24" s="26"/>
      <c r="H24" s="26"/>
      <c r="I24" s="26">
        <v>103.44</v>
      </c>
      <c r="J24" s="26"/>
      <c r="K24" s="26"/>
      <c r="L24" s="26"/>
      <c r="M24" s="34">
        <f>C24+D24+E24+F24-G24-H24-I24-J24-K24+L24</f>
        <v>0</v>
      </c>
    </row>
    <row r="25" spans="1:15" s="5" customFormat="1" ht="15" customHeight="1">
      <c r="A25" s="6" t="s">
        <v>48</v>
      </c>
      <c r="B25" s="10" t="s">
        <v>29</v>
      </c>
      <c r="C25" s="26"/>
      <c r="D25" s="27">
        <v>6300</v>
      </c>
      <c r="E25" s="26"/>
      <c r="F25" s="26"/>
      <c r="G25" s="26"/>
      <c r="H25" s="26"/>
      <c r="I25" s="27">
        <v>6300</v>
      </c>
      <c r="J25" s="26"/>
      <c r="K25" s="26"/>
      <c r="L25" s="26"/>
      <c r="M25" s="34">
        <f>C25+D25+E25+F25-G25-H25-I25-J25-K25+L25</f>
        <v>0</v>
      </c>
      <c r="O25" s="5" t="s">
        <v>61</v>
      </c>
    </row>
    <row r="26" spans="1:13" s="5" customFormat="1" ht="15" customHeight="1">
      <c r="A26" s="3" t="s">
        <v>39</v>
      </c>
      <c r="B26" s="9" t="s">
        <v>22</v>
      </c>
      <c r="C26" s="28">
        <f>C14+C17+C20+C23</f>
        <v>460452.31</v>
      </c>
      <c r="D26" s="28">
        <f aca="true" t="shared" si="4" ref="D26:M26">D14+D17+D20+D23</f>
        <v>1989394.07</v>
      </c>
      <c r="E26" s="29">
        <f t="shared" si="4"/>
        <v>0</v>
      </c>
      <c r="F26" s="29">
        <f t="shared" si="4"/>
        <v>212.79000000000002</v>
      </c>
      <c r="G26" s="29">
        <f t="shared" si="4"/>
        <v>0</v>
      </c>
      <c r="H26" s="29">
        <f t="shared" si="4"/>
        <v>0</v>
      </c>
      <c r="I26" s="28">
        <f>I14+I17+I20+I23</f>
        <v>1959050.45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491008.72</v>
      </c>
    </row>
    <row r="28" spans="1:5" s="11" customFormat="1" ht="12.75">
      <c r="A28" s="11" t="s">
        <v>9</v>
      </c>
      <c r="C28" s="14" t="s">
        <v>63</v>
      </c>
      <c r="D28" s="14"/>
      <c r="E28" s="15"/>
    </row>
    <row r="29" spans="3:6" s="11" customFormat="1" ht="12.75">
      <c r="C29" s="15" t="s">
        <v>10</v>
      </c>
      <c r="D29" s="15"/>
      <c r="E29" s="15"/>
      <c r="F29" s="15"/>
    </row>
  </sheetData>
  <sheetProtection/>
  <mergeCells count="9">
    <mergeCell ref="A4:M4"/>
    <mergeCell ref="M11:M12"/>
    <mergeCell ref="A7:K7"/>
    <mergeCell ref="A9:K9"/>
    <mergeCell ref="A11:A12"/>
    <mergeCell ref="B11:B12"/>
    <mergeCell ref="C11:C12"/>
    <mergeCell ref="D11:L11"/>
    <mergeCell ref="C6:I6"/>
  </mergeCells>
  <printOptions horizontalCentered="1"/>
  <pageMargins left="0.35433070866141736" right="0.75" top="0.984251968503937" bottom="0.3937007874015748" header="0" footer="0"/>
  <pageSetup fitToHeight="2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B37" sqref="B37"/>
    </sheetView>
  </sheetViews>
  <sheetFormatPr defaultColWidth="9.140625" defaultRowHeight="12.75"/>
  <cols>
    <col min="1" max="1" width="4.421875" style="8" customWidth="1"/>
    <col min="2" max="2" width="51.57421875" style="8" customWidth="1"/>
    <col min="3" max="8" width="12.28125" style="8" customWidth="1"/>
    <col min="9" max="16384" width="9.140625" style="8" customWidth="1"/>
  </cols>
  <sheetData>
    <row r="1" ht="12.75">
      <c r="F1" s="8" t="s">
        <v>0</v>
      </c>
    </row>
    <row r="2" ht="12.75">
      <c r="F2" s="8" t="s">
        <v>55</v>
      </c>
    </row>
    <row r="3" ht="8.25" customHeight="1"/>
    <row r="4" spans="1:8" ht="12.75">
      <c r="A4" s="46" t="s">
        <v>2</v>
      </c>
      <c r="B4" s="46"/>
      <c r="C4" s="46"/>
      <c r="D4" s="46"/>
      <c r="E4" s="46"/>
      <c r="F4" s="46"/>
      <c r="G4" s="46"/>
      <c r="H4" s="46"/>
    </row>
    <row r="5" spans="1:8" ht="12.75">
      <c r="A5" s="46" t="s">
        <v>26</v>
      </c>
      <c r="B5" s="46"/>
      <c r="C5" s="46"/>
      <c r="D5" s="46"/>
      <c r="E5" s="46"/>
      <c r="F5" s="46"/>
      <c r="G5" s="46"/>
      <c r="H5" s="46"/>
    </row>
    <row r="6" ht="5.25" customHeight="1"/>
    <row r="7" spans="1:11" s="19" customFormat="1" ht="21" customHeight="1">
      <c r="A7" s="20"/>
      <c r="B7" s="43" t="s">
        <v>62</v>
      </c>
      <c r="C7" s="43"/>
      <c r="D7" s="43"/>
      <c r="E7" s="43"/>
      <c r="F7" s="43"/>
      <c r="G7" s="43"/>
      <c r="H7" s="20"/>
      <c r="I7" s="20"/>
      <c r="J7" s="20"/>
      <c r="K7" s="20"/>
    </row>
    <row r="8" spans="2:11" s="5" customFormat="1" ht="12.75">
      <c r="B8" s="45" t="s">
        <v>51</v>
      </c>
      <c r="C8" s="45"/>
      <c r="D8" s="45"/>
      <c r="E8" s="45"/>
      <c r="F8" s="45"/>
      <c r="G8" s="45"/>
      <c r="H8" s="17"/>
      <c r="I8" s="17"/>
      <c r="J8" s="17"/>
      <c r="K8" s="17"/>
    </row>
    <row r="9" spans="2:11" s="5" customFormat="1" ht="12.75">
      <c r="B9" s="1"/>
      <c r="C9" s="1"/>
      <c r="D9" s="1"/>
      <c r="E9" s="1"/>
      <c r="F9" s="17"/>
      <c r="G9" s="17"/>
      <c r="H9" s="17"/>
      <c r="I9" s="17"/>
      <c r="J9" s="17"/>
      <c r="K9" s="17"/>
    </row>
    <row r="10" spans="1:8" ht="14.25">
      <c r="A10" s="47" t="s">
        <v>3</v>
      </c>
      <c r="B10" s="47"/>
      <c r="C10" s="47"/>
      <c r="D10" s="47"/>
      <c r="E10" s="47"/>
      <c r="F10" s="47"/>
      <c r="G10" s="47"/>
      <c r="H10" s="47"/>
    </row>
    <row r="11" ht="5.25" customHeight="1"/>
    <row r="12" spans="1:8" ht="15" customHeight="1">
      <c r="A12" s="44" t="s">
        <v>30</v>
      </c>
      <c r="B12" s="44" t="s">
        <v>4</v>
      </c>
      <c r="C12" s="44" t="s">
        <v>5</v>
      </c>
      <c r="D12" s="44"/>
      <c r="E12" s="44"/>
      <c r="F12" s="44" t="s">
        <v>53</v>
      </c>
      <c r="G12" s="44"/>
      <c r="H12" s="44"/>
    </row>
    <row r="13" spans="1:8" ht="48.75" customHeight="1">
      <c r="A13" s="44"/>
      <c r="B13" s="44"/>
      <c r="C13" s="2" t="s">
        <v>31</v>
      </c>
      <c r="D13" s="2" t="s">
        <v>6</v>
      </c>
      <c r="E13" s="2" t="s">
        <v>34</v>
      </c>
      <c r="F13" s="2" t="s">
        <v>31</v>
      </c>
      <c r="G13" s="2" t="s">
        <v>6</v>
      </c>
      <c r="H13" s="2" t="s">
        <v>34</v>
      </c>
    </row>
    <row r="14" spans="1:8" ht="12.75">
      <c r="A14" s="7">
        <v>1</v>
      </c>
      <c r="B14" s="7">
        <v>2</v>
      </c>
      <c r="C14" s="7">
        <v>3</v>
      </c>
      <c r="D14" s="7">
        <v>4</v>
      </c>
      <c r="E14" s="7" t="s">
        <v>7</v>
      </c>
      <c r="F14" s="7">
        <v>6</v>
      </c>
      <c r="G14" s="7">
        <v>7</v>
      </c>
      <c r="H14" s="7" t="s">
        <v>8</v>
      </c>
    </row>
    <row r="15" spans="1:8" ht="38.25">
      <c r="A15" s="2" t="s">
        <v>35</v>
      </c>
      <c r="B15" s="13" t="s">
        <v>11</v>
      </c>
      <c r="C15" s="7"/>
      <c r="D15" s="30">
        <f>+'AR.20fin.sumos'!C14</f>
        <v>99206.45</v>
      </c>
      <c r="E15" s="31">
        <f>SUM(C15:D15)</f>
        <v>99206.45</v>
      </c>
      <c r="F15" s="30"/>
      <c r="G15" s="30">
        <f>+'AR.20fin.sumos'!M14</f>
        <v>106087.65999999999</v>
      </c>
      <c r="H15" s="31">
        <f>SUM(F15:G15)</f>
        <v>106087.65999999999</v>
      </c>
    </row>
    <row r="16" spans="1:8" ht="15" customHeight="1">
      <c r="A16" s="2" t="s">
        <v>36</v>
      </c>
      <c r="B16" s="13" t="s">
        <v>32</v>
      </c>
      <c r="C16" s="7"/>
      <c r="D16" s="30">
        <f>+'AR.20fin.sumos'!C17</f>
        <v>297418.85</v>
      </c>
      <c r="E16" s="31">
        <f>SUM(C16:D16)</f>
        <v>297418.85</v>
      </c>
      <c r="F16" s="30"/>
      <c r="G16" s="30">
        <f>+'AR.20fin.sumos'!M17</f>
        <v>290949.33999999997</v>
      </c>
      <c r="H16" s="31">
        <f>SUM(F16:G16)</f>
        <v>290949.33999999997</v>
      </c>
    </row>
    <row r="17" spans="1:8" ht="30" customHeight="1">
      <c r="A17" s="2" t="s">
        <v>37</v>
      </c>
      <c r="B17" s="13" t="s">
        <v>52</v>
      </c>
      <c r="C17" s="7"/>
      <c r="D17" s="30">
        <f>+'AR.20fin.sumos'!C20</f>
        <v>63827.01</v>
      </c>
      <c r="E17" s="31">
        <f>SUM(C17:D17)</f>
        <v>63827.01</v>
      </c>
      <c r="F17" s="30"/>
      <c r="G17" s="30">
        <f>+'AR.20fin.sumos'!M20</f>
        <v>93971.72</v>
      </c>
      <c r="H17" s="31">
        <f>SUM(F17:G17)</f>
        <v>93971.72</v>
      </c>
    </row>
    <row r="18" spans="1:8" ht="15" customHeight="1">
      <c r="A18" s="2" t="s">
        <v>38</v>
      </c>
      <c r="B18" s="13" t="s">
        <v>33</v>
      </c>
      <c r="C18" s="7"/>
      <c r="D18" s="30">
        <f>+'AR.20fin.sumos'!C23</f>
        <v>0</v>
      </c>
      <c r="E18" s="31">
        <f>SUM(C18:D18)</f>
        <v>0</v>
      </c>
      <c r="F18" s="30"/>
      <c r="G18" s="32">
        <f>+'AR.20fin.sumos'!M23</f>
        <v>0</v>
      </c>
      <c r="H18" s="31">
        <f>SUM(F18:G18)</f>
        <v>0</v>
      </c>
    </row>
    <row r="19" spans="1:8" ht="15" customHeight="1">
      <c r="A19" s="2" t="s">
        <v>39</v>
      </c>
      <c r="B19" s="18" t="s">
        <v>34</v>
      </c>
      <c r="C19" s="22">
        <f aca="true" t="shared" si="0" ref="C19:H19">SUM(C15:C18)</f>
        <v>0</v>
      </c>
      <c r="D19" s="33">
        <f t="shared" si="0"/>
        <v>460452.31</v>
      </c>
      <c r="E19" s="33">
        <f t="shared" si="0"/>
        <v>460452.31</v>
      </c>
      <c r="F19" s="22">
        <f t="shared" si="0"/>
        <v>0</v>
      </c>
      <c r="G19" s="33">
        <f t="shared" si="0"/>
        <v>491008.72</v>
      </c>
      <c r="H19" s="33">
        <f t="shared" si="0"/>
        <v>491008.72</v>
      </c>
    </row>
    <row r="20" ht="6.75" customHeight="1"/>
    <row r="21" spans="3:5" ht="11.25" customHeight="1">
      <c r="C21" s="12"/>
      <c r="D21" s="12"/>
      <c r="E21" s="12"/>
    </row>
    <row r="22" spans="1:5" s="11" customFormat="1" ht="12.75">
      <c r="A22" s="11" t="s">
        <v>9</v>
      </c>
      <c r="C22" s="14" t="s">
        <v>63</v>
      </c>
      <c r="D22" s="14"/>
      <c r="E22" s="15"/>
    </row>
    <row r="23" spans="3:6" s="11" customFormat="1" ht="12.75">
      <c r="C23" s="15" t="s">
        <v>10</v>
      </c>
      <c r="D23" s="15"/>
      <c r="E23" s="15"/>
      <c r="F23" s="15"/>
    </row>
  </sheetData>
  <sheetProtection/>
  <mergeCells count="9">
    <mergeCell ref="A12:A13"/>
    <mergeCell ref="B12:B13"/>
    <mergeCell ref="C12:E12"/>
    <mergeCell ref="F12:H12"/>
    <mergeCell ref="B8:G8"/>
    <mergeCell ref="A4:H4"/>
    <mergeCell ref="A5:H5"/>
    <mergeCell ref="A10:H10"/>
    <mergeCell ref="B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TOP</cp:lastModifiedBy>
  <cp:lastPrinted>2013-08-06T09:42:35Z</cp:lastPrinted>
  <dcterms:created xsi:type="dcterms:W3CDTF">2007-01-30T12:52:40Z</dcterms:created>
  <dcterms:modified xsi:type="dcterms:W3CDTF">2013-08-06T09:43:17Z</dcterms:modified>
  <cp:category/>
  <cp:version/>
  <cp:contentType/>
  <cp:contentStatus/>
</cp:coreProperties>
</file>